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5\03_pedagogisch_thema\03_11_Kamp_Bos\05_Acties\2020_Samenaankoop_Keukenmateriaal\"/>
    </mc:Choice>
  </mc:AlternateContent>
  <xr:revisionPtr revIDLastSave="0" documentId="13_ncr:1_{322B38F6-373E-4B47-88E8-9020622C945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estelling Samenaankoop 2020" sheetId="1" r:id="rId1"/>
    <sheet name="Groepen" sheetId="5" state="hidden" r:id="rId2"/>
    <sheet name="Bestelling" sheetId="6" state="hidden" r:id="rId3"/>
  </sheets>
  <definedNames>
    <definedName name="_xlnm.Print_Area" localSheetId="0">'Bestelling Samenaankoop 2020'!#REF!</definedName>
    <definedName name="Nummer">'Bestelling Samenaankoop 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3" i="1" l="1"/>
  <c r="B82" i="1"/>
  <c r="C94" i="1"/>
  <c r="G88" i="1"/>
  <c r="CP4" i="6" l="1"/>
  <c r="CO4" i="6"/>
  <c r="CN4" i="6"/>
  <c r="CM4" i="6"/>
  <c r="CL4" i="6"/>
  <c r="CK4" i="6"/>
  <c r="E4" i="6"/>
  <c r="D4" i="6"/>
  <c r="C4" i="6"/>
  <c r="A4" i="6"/>
  <c r="P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O4" i="6"/>
  <c r="N4" i="6"/>
  <c r="M4" i="6"/>
  <c r="L4" i="6"/>
  <c r="K4" i="6"/>
  <c r="J4" i="6"/>
  <c r="I4" i="6"/>
  <c r="H4" i="6"/>
  <c r="G4" i="6"/>
  <c r="F4" i="6"/>
  <c r="N68" i="1" l="1"/>
  <c r="M68" i="1"/>
  <c r="G47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I60" i="1" l="1"/>
  <c r="B4" i="6" l="1"/>
  <c r="B77" i="1"/>
  <c r="N21" i="1" l="1"/>
  <c r="N22" i="1"/>
  <c r="N23" i="1"/>
  <c r="N24" i="1"/>
  <c r="N25" i="1"/>
  <c r="N26" i="1"/>
  <c r="N27" i="1"/>
  <c r="G39" i="1"/>
  <c r="G40" i="1"/>
  <c r="G41" i="1"/>
  <c r="G42" i="1"/>
  <c r="G53" i="1"/>
  <c r="G54" i="1"/>
  <c r="G55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2" i="1"/>
  <c r="G23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G52" i="1"/>
  <c r="G51" i="1"/>
  <c r="G50" i="1"/>
  <c r="G49" i="1"/>
  <c r="G48" i="1"/>
  <c r="G46" i="1"/>
  <c r="G45" i="1"/>
  <c r="G44" i="1"/>
  <c r="G43" i="1"/>
  <c r="G21" i="1" l="1"/>
  <c r="G60" i="1" s="1"/>
  <c r="G65" i="1" s="1"/>
  <c r="CI4" i="6" l="1"/>
  <c r="CJ4" i="6"/>
  <c r="B62" i="1"/>
</calcChain>
</file>

<file path=xl/sharedStrings.xml><?xml version="1.0" encoding="utf-8"?>
<sst xmlns="http://schemas.openxmlformats.org/spreadsheetml/2006/main" count="601" uniqueCount="444">
  <si>
    <t>Product</t>
  </si>
  <si>
    <t>Aantal</t>
  </si>
  <si>
    <t>Prijs/stuk</t>
  </si>
  <si>
    <t>Totaal</t>
  </si>
  <si>
    <t>Jerrycan</t>
  </si>
  <si>
    <t>BESTELMETHODE</t>
  </si>
  <si>
    <t>Rekeningnummer:</t>
  </si>
  <si>
    <t>Mededeling:</t>
  </si>
  <si>
    <t>Onderstaande gegevens zijn verplicht in te vullen!</t>
  </si>
  <si>
    <t>Naam contactpersoon:</t>
  </si>
  <si>
    <t>E-mail contactperoon:</t>
  </si>
  <si>
    <t>GSM contactperoon:</t>
  </si>
  <si>
    <t>Groepsnaam</t>
  </si>
  <si>
    <t>Je kan enkel in de lichtgrijze vakjes iets invullen, de andere cellen zijn geblokkeerd.</t>
  </si>
  <si>
    <t>LEVERING</t>
  </si>
  <si>
    <t>Deze persoon zal gecontacteerd worden voor de levering!</t>
  </si>
  <si>
    <t>Straat + nummer:</t>
  </si>
  <si>
    <t>Postcode + gemeente:</t>
  </si>
  <si>
    <t>Grootte</t>
  </si>
  <si>
    <t>50l</t>
  </si>
  <si>
    <t>Braadpan</t>
  </si>
  <si>
    <t>32cm</t>
  </si>
  <si>
    <t>36cm</t>
  </si>
  <si>
    <t>Braadslede</t>
  </si>
  <si>
    <t>50x35cm</t>
  </si>
  <si>
    <t>6l</t>
  </si>
  <si>
    <t>Pannenkoekenpan</t>
  </si>
  <si>
    <t>Wokpan</t>
  </si>
  <si>
    <t>15l</t>
  </si>
  <si>
    <t>37l</t>
  </si>
  <si>
    <t>Kookpot met kraan</t>
  </si>
  <si>
    <t>Ø24cm</t>
  </si>
  <si>
    <t>Ø70cm</t>
  </si>
  <si>
    <t>Paëllapan</t>
  </si>
  <si>
    <t>Ø50cm</t>
  </si>
  <si>
    <t>Gastronormbak</t>
  </si>
  <si>
    <t>6,5cm</t>
  </si>
  <si>
    <t>10cm</t>
  </si>
  <si>
    <t>Gastronormbak deksel</t>
  </si>
  <si>
    <t>Vergiet</t>
  </si>
  <si>
    <t>15cm</t>
  </si>
  <si>
    <t>Ø40cm</t>
  </si>
  <si>
    <t>Snijplank</t>
  </si>
  <si>
    <t>Snijplankrek</t>
  </si>
  <si>
    <t>Bestekbak</t>
  </si>
  <si>
    <t>Bestekbak deksel</t>
  </si>
  <si>
    <t>Vork</t>
  </si>
  <si>
    <t>per 12</t>
  </si>
  <si>
    <t>Lepel</t>
  </si>
  <si>
    <t>Mes</t>
  </si>
  <si>
    <t>Koffielepel</t>
  </si>
  <si>
    <t>2l</t>
  </si>
  <si>
    <t>Perculator</t>
  </si>
  <si>
    <t>Pollepel</t>
  </si>
  <si>
    <t>0,25l</t>
  </si>
  <si>
    <t>0,5l</t>
  </si>
  <si>
    <t>Klopper</t>
  </si>
  <si>
    <t>40cm</t>
  </si>
  <si>
    <t>Schuimspaan</t>
  </si>
  <si>
    <t>Ø12cm</t>
  </si>
  <si>
    <t>Ø16cm</t>
  </si>
  <si>
    <t>Spatel</t>
  </si>
  <si>
    <t>50cm</t>
  </si>
  <si>
    <t>60cm</t>
  </si>
  <si>
    <t>Pannenlikker</t>
  </si>
  <si>
    <t>26cm</t>
  </si>
  <si>
    <t>Broodmes</t>
  </si>
  <si>
    <t>20cm</t>
  </si>
  <si>
    <t>25cm</t>
  </si>
  <si>
    <t>Schilmesje</t>
  </si>
  <si>
    <t>7,5cm</t>
  </si>
  <si>
    <t>Messenslijper</t>
  </si>
  <si>
    <t>Tang</t>
  </si>
  <si>
    <t>30cm</t>
  </si>
  <si>
    <t>Schaartang</t>
  </si>
  <si>
    <t>38cm</t>
  </si>
  <si>
    <t>Pureestamper</t>
  </si>
  <si>
    <t>58cm</t>
  </si>
  <si>
    <t>20l</t>
  </si>
  <si>
    <t>Staafmixer</t>
  </si>
  <si>
    <t>Thermobox</t>
  </si>
  <si>
    <t>Koelelement</t>
  </si>
  <si>
    <t>Blusdeken</t>
  </si>
  <si>
    <t>120x120cm</t>
  </si>
  <si>
    <t>Ovenwant</t>
  </si>
  <si>
    <t>Groentesnijder</t>
  </si>
  <si>
    <t>Blikopener</t>
  </si>
  <si>
    <t>Het totale bedrag van je bestelde producten is:</t>
  </si>
  <si>
    <t>zelf ophalen in Oostende.</t>
  </si>
  <si>
    <t>zet een "X" bij jullie keuze!</t>
  </si>
  <si>
    <t>*</t>
  </si>
  <si>
    <t>Straat + nr</t>
  </si>
  <si>
    <t>Oostende</t>
  </si>
  <si>
    <t>Voedselcontainer</t>
  </si>
  <si>
    <t>Kookpot</t>
  </si>
  <si>
    <t>geel</t>
  </si>
  <si>
    <t>groen</t>
  </si>
  <si>
    <t>blauw</t>
  </si>
  <si>
    <t>rood</t>
  </si>
  <si>
    <t>wit</t>
  </si>
  <si>
    <t>Vergeet rechts onderaan je kleuren niet te kiezen!</t>
  </si>
  <si>
    <t>Kies hier
de kleuren
van je snijplanken:</t>
  </si>
  <si>
    <r>
      <t xml:space="preserve">laten leveren op een zelf gekozen adres. </t>
    </r>
    <r>
      <rPr>
        <b/>
        <sz val="11"/>
        <color rgb="FF0168B3"/>
        <rFont val="Calibri"/>
        <family val="2"/>
        <scheme val="minor"/>
      </rPr>
      <t>*</t>
    </r>
  </si>
  <si>
    <t>SAMENAANKOOP
KEUKENMATERIAAL</t>
  </si>
  <si>
    <t>Aangezien je totaalbedrag lager is dan €600, betaal je een verzendingskost van €12,50.</t>
  </si>
  <si>
    <t>Aangezien je totaalbedrag hoger is dan €600, betaal je geen verzendingskosten!</t>
  </si>
  <si>
    <t>KSA ANTWERPEN</t>
  </si>
  <si>
    <t>KSA SINT-ANDRIES BALEN</t>
  </si>
  <si>
    <t>KSA BEERSE</t>
  </si>
  <si>
    <t>KSA STRIIDEBURGH</t>
  </si>
  <si>
    <t>KSA TARCIDALL BERCHEM</t>
  </si>
  <si>
    <t>KSA BERGHEMERBURCHT BERCHEM</t>
  </si>
  <si>
    <t>KSA SINT-BAVO BOECHOUT</t>
  </si>
  <si>
    <t>KSA XAVERIUS BORGERHOUT</t>
  </si>
  <si>
    <t>KSA BROECHEM</t>
  </si>
  <si>
    <t>KSA ONZE-LIEVE-VROUW V.LOURDES EDEGEM</t>
  </si>
  <si>
    <t>KSA PARSIVAL EDEGEM</t>
  </si>
  <si>
    <t>KSA MOLENVELD EDEGEM</t>
  </si>
  <si>
    <t>KSA LANCELOT EDEGEM</t>
  </si>
  <si>
    <t>KSA HEIDEBLOEMPJE ESSEN</t>
  </si>
  <si>
    <t>KSA BERKVENBOND GEEL</t>
  </si>
  <si>
    <t>KSA HERENTALS</t>
  </si>
  <si>
    <t>KSA BLAUBERG</t>
  </si>
  <si>
    <t>KSA HOOGSTRATEN</t>
  </si>
  <si>
    <t>KSA MINDERHOUT</t>
  </si>
  <si>
    <t>KSA LIER</t>
  </si>
  <si>
    <t>KSA LICHTAART</t>
  </si>
  <si>
    <t>KSA MECHELEN</t>
  </si>
  <si>
    <t>KSA TER HERT</t>
  </si>
  <si>
    <t>KSA MEERHOUT</t>
  </si>
  <si>
    <t>KSA MOL</t>
  </si>
  <si>
    <t>KSA MORTSEL</t>
  </si>
  <si>
    <t>KSA SINT JAN BERCHMANS TURNHOUT</t>
  </si>
  <si>
    <t>ROODKAPJES - KSA PUURS</t>
  </si>
  <si>
    <t>KSA ROODKAPJES OOSTMALLE</t>
  </si>
  <si>
    <t>KSA SINT-PIETER PUURS</t>
  </si>
  <si>
    <t>KSA WEELDE</t>
  </si>
  <si>
    <t>KSA WESTMALLE vzw</t>
  </si>
  <si>
    <t>KSA 'T STOTERTKE</t>
  </si>
  <si>
    <t>KSA SINT-JAN BERCHMANS SCHOTEN</t>
  </si>
  <si>
    <t>KSA GUDRUN SCHOTEN</t>
  </si>
  <si>
    <t>KSA CANTINCRODE JEUGDMUZIEKKAPEL</t>
  </si>
  <si>
    <t>KSA BRABANT</t>
  </si>
  <si>
    <t>KSA AARSCHOT</t>
  </si>
  <si>
    <t>KSA TERHEIDE ASSE</t>
  </si>
  <si>
    <t>KSA SINT-JAN BERCHMANS WALFERGEM-ASSE</t>
  </si>
  <si>
    <t>KSA GLABBEEK</t>
  </si>
  <si>
    <t>KSA DIEST</t>
  </si>
  <si>
    <t>KSA DROESHOUT</t>
  </si>
  <si>
    <t>KSA GRIMBERGEN</t>
  </si>
  <si>
    <t>KSA KORTENAKEN</t>
  </si>
  <si>
    <t>KSA MERCHTEM</t>
  </si>
  <si>
    <t>KSA OPWIJK</t>
  </si>
  <si>
    <t>KSA MONTFORTCOLLEGE ROTSELAAR</t>
  </si>
  <si>
    <t>KSA SCHERPENHEUVEL</t>
  </si>
  <si>
    <t>KSA TERVUREN</t>
  </si>
  <si>
    <t>KSA TIENEN</t>
  </si>
  <si>
    <t>KSA SINT-JAN BERCHMANS MALEIZEN</t>
  </si>
  <si>
    <t>KSA LIMBURG</t>
  </si>
  <si>
    <t>KSA ALKEN-CENTRUM</t>
  </si>
  <si>
    <t>KSA BERBROEK</t>
  </si>
  <si>
    <t>KSA BOCHOLT</t>
  </si>
  <si>
    <t>KSA REPPEL</t>
  </si>
  <si>
    <t>KSA FRISSE HEIKRACHT BREE</t>
  </si>
  <si>
    <t>KSA ROJO BEEK</t>
  </si>
  <si>
    <t>KSA ROODKAPJES BREE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</si>
  <si>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</si>
  <si>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</si>
  <si>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</si>
  <si>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</si>
  <si>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</si>
  <si>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</si>
  <si>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</si>
  <si>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</si>
  <si>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</si>
  <si>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LINDE PEER</t>
  </si>
  <si>
    <t>KSA LOMMEL-BARRIER</t>
  </si>
  <si>
    <t>KSA DE LOMMELSE BLAUWVOETERS</t>
  </si>
  <si>
    <t>KSA DE LOMMELSE ROODKAPJES</t>
  </si>
  <si>
    <t>KSA LUTLOMMEL JONGENS</t>
  </si>
  <si>
    <t>KSA LUTLOMMEL MEISJES</t>
  </si>
  <si>
    <t>KSA LUMMEN</t>
  </si>
  <si>
    <t>KSA ROODKAPJES MAASEIK</t>
  </si>
  <si>
    <t>KSA MAASEIK</t>
  </si>
  <si>
    <t>KSA DE BLAUWVOET MAASMECHELEN</t>
  </si>
  <si>
    <t>KSA MEEUWEN</t>
  </si>
  <si>
    <t>KSA MOPERTINGEN</t>
  </si>
  <si>
    <t>KSA GROTE HEIDE</t>
  </si>
  <si>
    <t>KSA HERENT</t>
  </si>
  <si>
    <t>KSA OPHOVEN</t>
  </si>
  <si>
    <t>KSA OVERPELT</t>
  </si>
  <si>
    <t>KSA 'T LINNE</t>
  </si>
  <si>
    <t>KSA REKEM</t>
  </si>
  <si>
    <t>KSA RUNKST</t>
  </si>
  <si>
    <t>KSA MOOS HERK</t>
  </si>
  <si>
    <t>KSA STEVOORT</t>
  </si>
  <si>
    <t>KSA STOKKEM ROODKAPJES-JIMMERS-SIMMERS</t>
  </si>
  <si>
    <t>KSA ROELAND LILLE</t>
  </si>
  <si>
    <t>CHIRO-KSA TESSENDERLO</t>
  </si>
  <si>
    <t>KSA OLV EREWACHT TONGEREN</t>
  </si>
  <si>
    <t>KSA OLV BASILIEK TONGEREN</t>
  </si>
  <si>
    <t>KSA SINT-JAN TONGEREN</t>
  </si>
  <si>
    <t>KSA VIVED TONGERLO</t>
  </si>
  <si>
    <t>KSA MEISJES TONGERLO</t>
  </si>
  <si>
    <t>KSA MEISJES WELLEN</t>
  </si>
  <si>
    <t>KSA WIJCHMAAL</t>
  </si>
  <si>
    <t>KSA ZELEM</t>
  </si>
  <si>
    <t>KSA ZONHOVEN</t>
  </si>
  <si>
    <t>KSA ZUTENDAAL</t>
  </si>
  <si>
    <t>KSA VELDWEZELT</t>
  </si>
  <si>
    <t>KSA ZONNEWAARTS OP DILSEN</t>
  </si>
  <si>
    <t>KSA 'HABIBA' HEERS</t>
  </si>
  <si>
    <t>KSA VOSTERT</t>
  </si>
  <si>
    <t>KSA OOST-VLAANDEREN</t>
  </si>
  <si>
    <t>KSA DENDERHOUTEM</t>
  </si>
  <si>
    <t>KSA GERAARDSBERGEN</t>
  </si>
  <si>
    <t>KSA HILLEGEM</t>
  </si>
  <si>
    <t>KSA SINT-BAAFS NINOVE</t>
  </si>
  <si>
    <t>KSA SINT-GOEDELE NINOVE</t>
  </si>
  <si>
    <t>KSA  EKSAARDE</t>
  </si>
  <si>
    <t>KSA SINT-LAURENTIUS LOKEREN</t>
  </si>
  <si>
    <t>KSA SINT-DONAAT WAASMUNSTER</t>
  </si>
  <si>
    <t>KSA DE ROODKAPJES WAASMUNSTER</t>
  </si>
  <si>
    <t>KSA SINT-HUBERTUS WACHTEBEKE</t>
  </si>
  <si>
    <t>KSA ZAFFELARE</t>
  </si>
  <si>
    <t>KSA ZEVENEKEN</t>
  </si>
  <si>
    <t>KSA SINT-LIEVEN GENT JONGENS</t>
  </si>
  <si>
    <t>KSA GENT SINT-PAULUS</t>
  </si>
  <si>
    <t>KSA GENT SINT-PIETERS</t>
  </si>
  <si>
    <t>KSA SINT-ANTONIUS GENTBRUGGE</t>
  </si>
  <si>
    <t>KSA LEDEBERG</t>
  </si>
  <si>
    <t>KSA MELLE</t>
  </si>
  <si>
    <t>KSA SINT-LIEVEN GENT MEISJES</t>
  </si>
  <si>
    <t>KSA SINT-JOZEF AALST</t>
  </si>
  <si>
    <t>KSA SINT-MAARTEN AALST</t>
  </si>
  <si>
    <t>KSA SINT-AMANDUS EREMBODEGEM</t>
  </si>
  <si>
    <t>KSA ROO EREMBODEGEM</t>
  </si>
  <si>
    <t>KSA SINT-MARTINUS ERPE</t>
  </si>
  <si>
    <t>KSA Sint-Jan Haaltert</t>
  </si>
  <si>
    <t>KSA SINT-LUT HAALTERT</t>
  </si>
  <si>
    <t>KSA HERDERSEM</t>
  </si>
  <si>
    <t>KSA SINT-GEROLF LEDE</t>
  </si>
  <si>
    <t>KSA  WELLE</t>
  </si>
  <si>
    <t>KSA BUGGENHOUT vzw</t>
  </si>
  <si>
    <t>KSA ROODKAPJES BUGGENHOUT</t>
  </si>
  <si>
    <t>KSA SINT-MARTINUSBOND DENDERBELLE</t>
  </si>
  <si>
    <t>KSA ROODKAPJES DENDERBELLE</t>
  </si>
  <si>
    <t>KSA SINT-ARNOUT</t>
  </si>
  <si>
    <t>KSA SINT-JAN BERCHMANS DENDERMONDE</t>
  </si>
  <si>
    <t>KSA HAMME</t>
  </si>
  <si>
    <t>KSA FLAMBOUW LEBBEKE</t>
  </si>
  <si>
    <t>KSA HEIZIJDE</t>
  </si>
  <si>
    <t>KSA ZELE</t>
  </si>
  <si>
    <t>KSA BERLARE</t>
  </si>
  <si>
    <t>KSA AALTER</t>
  </si>
  <si>
    <t>KSA PETEGEM</t>
  </si>
  <si>
    <t>KSA DEINZE-ASTENE</t>
  </si>
  <si>
    <t>KSA DEURLE</t>
  </si>
  <si>
    <t>KSA LOTENHULLE-POEKE MEISJES</t>
  </si>
  <si>
    <t>KSA NAZARETH</t>
  </si>
  <si>
    <t>KSA KASTAAR OLSENE</t>
  </si>
  <si>
    <t>KSA AHOY VINKT</t>
  </si>
  <si>
    <t>KSA SINT-PAULUSBOND ZULTE</t>
  </si>
  <si>
    <t>KSA LOTENHULLE-POEKE JONGENS</t>
  </si>
  <si>
    <t>KSA KRUISHOUTEM</t>
  </si>
  <si>
    <t>KSA SINT-JAN BENTILLE</t>
  </si>
  <si>
    <t>KSA OLV-STER-DER-ZEE MALDEGEM</t>
  </si>
  <si>
    <t>KSA OEPITES ZOMERGEM</t>
  </si>
  <si>
    <t>KSA ONZE-LIEVE-VROUW LAARNE</t>
  </si>
  <si>
    <t>KSA REIK JE HAND OOSTERZELE</t>
  </si>
  <si>
    <t>KSA WICHELEN</t>
  </si>
  <si>
    <t>KSA SINT-PAULUS BRAKEL</t>
  </si>
  <si>
    <t>KSA EINE</t>
  </si>
  <si>
    <t>KSA ELST</t>
  </si>
  <si>
    <t>KSA MATER</t>
  </si>
  <si>
    <t>KSA SINT-JACOB OUDENAARDE</t>
  </si>
  <si>
    <t>KSA SINT-JOZEF OUDENAARDE</t>
  </si>
  <si>
    <t>KSA HUISE</t>
  </si>
  <si>
    <t>KSA FRASSATI NIEUWKERKEN</t>
  </si>
  <si>
    <t>KSA TRAPSOET SINT-NIKLAAS</t>
  </si>
  <si>
    <t>KSA REINAART SINT-NIKLAAS</t>
  </si>
  <si>
    <t>KSA TEMSE VOORWAARTS</t>
  </si>
  <si>
    <t>KSA VRASENE</t>
  </si>
  <si>
    <t>KSA VLAAMSE KERELS ZWIJNDRECHT</t>
  </si>
  <si>
    <t>KSA NOORDZEEGOUW</t>
  </si>
  <si>
    <t>KSA AARSELE</t>
  </si>
  <si>
    <t>KSA SINT-TRUDO</t>
  </si>
  <si>
    <t>KSA BEBO ROESELARE BEVEREN</t>
  </si>
  <si>
    <t>KSA VIKINGERS BISSEGEM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</si>
  <si>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</si>
  <si>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</si>
  <si>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</si>
  <si>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</si>
  <si>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</si>
  <si>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ARBEID ADELT GULLEGEM</t>
  </si>
  <si>
    <t>KSA PETER BENOIT HARELBEKE</t>
  </si>
  <si>
    <t>KSA BIJ TIJL EN LAMME ICHTEGEM</t>
  </si>
  <si>
    <t>KSA STORMKLOKKE IEPER</t>
  </si>
  <si>
    <t>KSA VLAAMS &amp; VROOM IZEGEM</t>
  </si>
  <si>
    <t>KSA MALEGYS KEMMEL</t>
  </si>
  <si>
    <t>KSA DE BIEKORF KLEMSKERKE</t>
  </si>
  <si>
    <t>KSA DE TOKKE KNOKKE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</si>
  <si>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</si>
  <si>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</si>
  <si>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</si>
  <si>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</si>
  <si>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</si>
  <si>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</si>
  <si>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MARKE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</si>
  <si>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</si>
  <si>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</si>
  <si>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</si>
  <si>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</si>
  <si>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</si>
  <si>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</si>
  <si>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</si>
  <si>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</si>
  <si>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</si>
  <si>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</si>
  <si>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</si>
  <si>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</si>
  <si>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TORREWACHTERS RUMBEKE</t>
  </si>
  <si>
    <t>KSA SPERMALIE SIJSELE</t>
  </si>
  <si>
    <t>KSA TER STRAETEN</t>
  </si>
  <si>
    <t>KSA ST.-ELOOI SINT-ELOOIS-WINKEL</t>
  </si>
  <si>
    <t>KSA ROOYGHEM vzw ST-KRUIS EN MALE BRUGGE</t>
  </si>
  <si>
    <t>KSA TEN BRIEL SINT-MICHIELS BRUGGE</t>
  </si>
  <si>
    <t>KSA TIELT JONGENS</t>
  </si>
  <si>
    <t>KSA 'S GRAVENWINKEL TORHOUT</t>
  </si>
  <si>
    <t>KSA DE BLAUWE TORRE VARSENARE</t>
  </si>
  <si>
    <t>KSA KERELSTEDE VEURNE</t>
  </si>
  <si>
    <t>KSA TER VICHTEN</t>
  </si>
  <si>
    <t>KSA WAREGEM</t>
  </si>
  <si>
    <t>KSA DE VLASBLOEM WEVELGEM</t>
  </si>
  <si>
    <t>KSA ZWANENBURCHT ZANDVOORDE</t>
  </si>
  <si>
    <t>KSA OOSTENDE MEEUWENNEST MEISJES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</si>
  <si>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</si>
  <si>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</si>
  <si>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</si>
  <si>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</si>
  <si>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</si>
  <si>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</si>
  <si>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</si>
  <si>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</si>
  <si>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</si>
  <si>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</si>
  <si>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KSA DE GRIETJES GULLEGEM</t>
  </si>
  <si>
    <t>KSA BIKSCHOTE</t>
  </si>
  <si>
    <t>KSA DE MEISKES WEVELGEM</t>
  </si>
  <si>
    <t>KSA DE GRAAL - GEWEST BRUGGE</t>
  </si>
  <si>
    <t>GEWEST WESTHOEK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</si>
  <si>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</si>
  <si>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</si>
  <si>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</si>
  <si>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</si>
  <si>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</si>
  <si>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</si>
  <si>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</si>
  <si>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</si>
  <si>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</si>
  <si>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</si>
  <si>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</si>
  <si>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♀ MOORSLEDE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</si>
  <si>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</si>
  <si>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</si>
  <si>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</si>
  <si>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</si>
  <si>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</si>
  <si>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</si>
  <si>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</si>
  <si>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</si>
  <si>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RAFIKI VARSENARE</t>
  </si>
  <si>
    <t>KSA ROODKAPJES VEURNE</t>
  </si>
  <si>
    <t>KSA VICHTE MEISJES</t>
  </si>
  <si>
    <t>KSA WAKKEN</t>
  </si>
  <si>
    <t>KSA WESTKERKE</t>
  </si>
  <si>
    <t>ZONNEWIJZERS KORTRIJK-HEULE</t>
  </si>
  <si>
    <t>KSA NATIONAAL</t>
  </si>
  <si>
    <t>GANDALF VZW</t>
  </si>
  <si>
    <t>BE98 7865 8704 5293</t>
  </si>
  <si>
    <t>32,5x26,5x1,4cm</t>
  </si>
  <si>
    <t>53x32x1,4cm</t>
  </si>
  <si>
    <t>paars</t>
  </si>
  <si>
    <t>53x32x1,4</t>
  </si>
  <si>
    <t>32,5x26,5x1,4</t>
  </si>
  <si>
    <t>Schenkkan met deksel</t>
  </si>
  <si>
    <t>Schenkkan</t>
  </si>
  <si>
    <t>41cm</t>
  </si>
  <si>
    <t>Roerspatel</t>
  </si>
  <si>
    <t>Koksmes</t>
  </si>
  <si>
    <t>Opberghoes messen</t>
  </si>
  <si>
    <t>Koelcel/vriesthermometer</t>
  </si>
  <si>
    <t>Gasbekken tripatte</t>
  </si>
  <si>
    <t>9200W</t>
  </si>
  <si>
    <t>Braadslede met gasvuur</t>
  </si>
  <si>
    <t>Braadslede plaat</t>
  </si>
  <si>
    <t>Kookbox gas open</t>
  </si>
  <si>
    <t>42x42x40cm</t>
  </si>
  <si>
    <t>40l</t>
  </si>
  <si>
    <t>Blikkenopener tafelmodel</t>
  </si>
  <si>
    <t>Passe-vite + zeven</t>
  </si>
  <si>
    <t>Keukenhanddoeken</t>
  </si>
  <si>
    <t>65x60cm, per 12</t>
  </si>
  <si>
    <t>Stapelbak</t>
  </si>
  <si>
    <t>30x20x12cm</t>
  </si>
  <si>
    <t>40x30x32cm</t>
  </si>
  <si>
    <t>60x40x32cm</t>
  </si>
  <si>
    <t>Stapbelbak deksel</t>
  </si>
  <si>
    <t>30x20cm</t>
  </si>
  <si>
    <t>40x30cm</t>
  </si>
  <si>
    <t>40x60cm</t>
  </si>
  <si>
    <t>-</t>
  </si>
  <si>
    <t>Gnr.</t>
  </si>
  <si>
    <t>Naam contact</t>
  </si>
  <si>
    <t>E-mail contact</t>
  </si>
  <si>
    <t>GSM contact</t>
  </si>
  <si>
    <t>Adres</t>
  </si>
  <si>
    <t>Pc + Gemeente</t>
  </si>
  <si>
    <t>Andere groep</t>
  </si>
  <si>
    <t>Welke groep?</t>
  </si>
  <si>
    <t>Bestelling</t>
  </si>
  <si>
    <t xml:space="preserve">                                       Dit bestand opslaan en met als onderwerp "Samenaankoop 2020" mailen naar</t>
  </si>
  <si>
    <t xml:space="preserve">                                       Je geeft je bestand liefst volgende naam:</t>
  </si>
  <si>
    <t>Ø32cm</t>
  </si>
  <si>
    <t>Ø36cm</t>
  </si>
  <si>
    <t>Roerlepel</t>
  </si>
  <si>
    <t>Chefmes</t>
  </si>
  <si>
    <t>Messentas</t>
  </si>
  <si>
    <t>Gasvuur</t>
  </si>
  <si>
    <t>Worstenbrader</t>
  </si>
  <si>
    <t>Braadplaat</t>
  </si>
  <si>
    <t>Kookbox gas</t>
  </si>
  <si>
    <t>Ovenwanten</t>
  </si>
  <si>
    <t>Blikkenopener</t>
  </si>
  <si>
    <t>Stapelbak deksel</t>
  </si>
  <si>
    <t>Naam jeugdverblijf:</t>
  </si>
  <si>
    <r>
      <rPr>
        <b/>
        <sz val="13"/>
        <color theme="0"/>
        <rFont val="Calibri"/>
        <family val="2"/>
        <scheme val="minor"/>
      </rPr>
      <t>BESTELLING</t>
    </r>
    <r>
      <rPr>
        <b/>
        <sz val="11"/>
        <color theme="0"/>
        <rFont val="Calibri"/>
        <family val="2"/>
        <scheme val="minor"/>
      </rPr>
      <t xml:space="preserve">
</t>
    </r>
    <r>
      <rPr>
        <i/>
        <sz val="9"/>
        <color theme="0"/>
        <rFont val="Calibri"/>
        <family val="2"/>
        <scheme val="minor"/>
      </rPr>
      <t>De bestelling moet ten laatste op 01/02/2020 doorgestuurd worden naar ondersteuning@cjt.be!</t>
    </r>
  </si>
  <si>
    <t xml:space="preserve">Het totale bedrag van je bestelling + administratie + verzending is: </t>
  </si>
  <si>
    <t>Per bestelling wordt er een administratieve kost van €5 aangerekend.</t>
  </si>
  <si>
    <t>Als je hierboven je bestelling hebt ingevuld, dan kan je je bestelling op volgende manier en ten laatste op 1 februari 2020 doorgeven:</t>
  </si>
  <si>
    <t>ondersteuning@cjt.be</t>
  </si>
  <si>
    <t>De uiteindelijke totaalfactuur zal na de levering naar jullie contactpersoon gemaild worden.</t>
  </si>
  <si>
    <t>De levering van al het materiaal gebeurt eind april/begin mei.</t>
  </si>
  <si>
    <t>Samen met je bestelling betaal je ook een voorschot van €55. Pas wanneer dit bedrag is overgeschreven, is je bestelling definitief!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</si>
</sst>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168B3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EE394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0"/>
      <color rgb="FF0168B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168B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168B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EE3940"/>
      <name val="Calibri"/>
      <family val="2"/>
      <scheme val="minor"/>
    </font>
    <font>
      <b/>
      <sz val="11"/>
      <color rgb="FFF57D31"/>
      <name val="Calibri"/>
      <family val="2"/>
      <scheme val="minor"/>
    </font>
    <font>
      <b/>
      <sz val="35"/>
      <color rgb="FFEE3940"/>
      <name val="Calibri"/>
      <family val="2"/>
      <scheme val="minor"/>
    </font>
    <font>
      <i/>
      <sz val="10"/>
      <color rgb="FF0168B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168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3940"/>
        <bgColor indexed="64"/>
      </patternFill>
    </fill>
    <fill>
      <patternFill patternType="solid">
        <fgColor rgb="FFE4313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indexed="64"/>
      </top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rgb="FF0168B3"/>
      </left>
      <right style="double">
        <color rgb="FF0168B3"/>
      </right>
      <top style="double">
        <color rgb="FF0168B3"/>
      </top>
      <bottom style="double">
        <color rgb="FF0168B3"/>
      </bottom>
      <diagonal/>
    </border>
    <border>
      <left style="thin">
        <color rgb="FF0168B3"/>
      </left>
      <right style="thin">
        <color theme="0"/>
      </right>
      <top style="thin">
        <color rgb="FF0168B3"/>
      </top>
      <bottom style="thin">
        <color rgb="FF0168B3"/>
      </bottom>
      <diagonal/>
    </border>
    <border>
      <left style="thin">
        <color theme="0"/>
      </left>
      <right style="thin">
        <color theme="0"/>
      </right>
      <top style="thin">
        <color rgb="FF0168B3"/>
      </top>
      <bottom style="thin">
        <color rgb="FF0168B3"/>
      </bottom>
      <diagonal/>
    </border>
    <border>
      <left style="thin">
        <color theme="0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 style="thin">
        <color rgb="FF0168B3"/>
      </left>
      <right style="thin">
        <color rgb="FF0168B3"/>
      </right>
      <top style="medium">
        <color rgb="FF0168B3"/>
      </top>
      <bottom style="thin">
        <color rgb="FF0168B3"/>
      </bottom>
      <diagonal/>
    </border>
    <border>
      <left style="thin">
        <color rgb="FF0168B3"/>
      </left>
      <right/>
      <top style="medium">
        <color rgb="FF0168B3"/>
      </top>
      <bottom style="thin">
        <color rgb="FF0168B3"/>
      </bottom>
      <diagonal/>
    </border>
    <border>
      <left/>
      <right style="thin">
        <color rgb="FF0168B3"/>
      </right>
      <top style="thin">
        <color rgb="FF0168B3"/>
      </top>
      <bottom style="medium">
        <color rgb="FF0168B3"/>
      </bottom>
      <diagonal/>
    </border>
    <border>
      <left style="thin">
        <color rgb="FF0168B3"/>
      </left>
      <right style="thin">
        <color rgb="FF0168B3"/>
      </right>
      <top style="thin">
        <color rgb="FF0168B3"/>
      </top>
      <bottom style="medium">
        <color rgb="FF0168B3"/>
      </bottom>
      <diagonal/>
    </border>
    <border>
      <left style="thin">
        <color rgb="FF0168B3"/>
      </left>
      <right/>
      <top style="thin">
        <color rgb="FF0168B3"/>
      </top>
      <bottom style="medium">
        <color rgb="FF0168B3"/>
      </bottom>
      <diagonal/>
    </border>
    <border>
      <left/>
      <right style="thin">
        <color rgb="FF0168B3"/>
      </right>
      <top style="medium">
        <color rgb="FF0168B3"/>
      </top>
      <bottom style="medium">
        <color rgb="FF0168B3"/>
      </bottom>
      <diagonal/>
    </border>
    <border>
      <left style="thin">
        <color rgb="FF0168B3"/>
      </left>
      <right style="thin">
        <color rgb="FF0168B3"/>
      </right>
      <top style="medium">
        <color rgb="FF0168B3"/>
      </top>
      <bottom style="medium">
        <color rgb="FF0168B3"/>
      </bottom>
      <diagonal/>
    </border>
    <border>
      <left style="thin">
        <color rgb="FF0168B3"/>
      </left>
      <right/>
      <top style="medium">
        <color rgb="FF0168B3"/>
      </top>
      <bottom style="medium">
        <color rgb="FF0168B3"/>
      </bottom>
      <diagonal/>
    </border>
    <border>
      <left style="thin">
        <color rgb="FF0168B3"/>
      </left>
      <right style="thin">
        <color rgb="FF0168B3"/>
      </right>
      <top style="thin">
        <color rgb="FF0168B3"/>
      </top>
      <bottom style="thin">
        <color rgb="FF0168B3"/>
      </bottom>
      <diagonal/>
    </border>
    <border>
      <left style="thin">
        <color rgb="FF0168B3"/>
      </left>
      <right/>
      <top style="thin">
        <color rgb="FF0168B3"/>
      </top>
      <bottom style="thin">
        <color rgb="FF0168B3"/>
      </bottom>
      <diagonal/>
    </border>
    <border>
      <left/>
      <right style="thin">
        <color rgb="FF0168B3"/>
      </right>
      <top/>
      <bottom style="thin">
        <color rgb="FF0168B3"/>
      </bottom>
      <diagonal/>
    </border>
    <border>
      <left style="thin">
        <color rgb="FF0168B3"/>
      </left>
      <right style="thin">
        <color rgb="FF0168B3"/>
      </right>
      <top/>
      <bottom style="thin">
        <color rgb="FF0168B3"/>
      </bottom>
      <diagonal/>
    </border>
    <border>
      <left style="thin">
        <color rgb="FF0168B3"/>
      </left>
      <right/>
      <top/>
      <bottom style="thin">
        <color rgb="FF0168B3"/>
      </bottom>
      <diagonal/>
    </border>
    <border>
      <left/>
      <right style="thin">
        <color rgb="FF0168B3"/>
      </right>
      <top style="thin">
        <color rgb="FF0168B3"/>
      </top>
      <bottom style="thin">
        <color rgb="FF0168B3"/>
      </bottom>
      <diagonal/>
    </border>
    <border>
      <left/>
      <right style="thin">
        <color rgb="FF0168B3"/>
      </right>
      <top style="thin">
        <color rgb="FF0168B3"/>
      </top>
      <bottom/>
      <diagonal/>
    </border>
    <border>
      <left style="thin">
        <color rgb="FF0168B3"/>
      </left>
      <right style="thin">
        <color rgb="FF0168B3"/>
      </right>
      <top style="thin">
        <color rgb="FF0168B3"/>
      </top>
      <bottom/>
      <diagonal/>
    </border>
    <border>
      <left style="thin">
        <color rgb="FF0168B3"/>
      </left>
      <right/>
      <top style="thin">
        <color rgb="FF0168B3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4" borderId="1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8" fillId="0" borderId="1" xfId="1" applyFont="1" applyBorder="1" applyAlignment="1">
      <alignment vertical="center"/>
    </xf>
    <xf numFmtId="49" fontId="7" fillId="4" borderId="2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15" fillId="0" borderId="0" xfId="0" applyNumberFormat="1" applyFont="1" applyAlignment="1">
      <alignment vertical="center"/>
    </xf>
    <xf numFmtId="49" fontId="8" fillId="0" borderId="0" xfId="1" applyNumberFormat="1" applyFont="1" applyBorder="1" applyAlignment="1" applyProtection="1">
      <alignment horizontal="left" vertical="center"/>
    </xf>
    <xf numFmtId="0" fontId="0" fillId="0" borderId="0" xfId="0" applyNumberFormat="1" applyFont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13" fillId="0" borderId="3" xfId="0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1" xfId="1" applyNumberFormat="1" applyFont="1" applyBorder="1" applyAlignment="1" applyProtection="1">
      <alignment vertical="center"/>
    </xf>
    <xf numFmtId="0" fontId="8" fillId="0" borderId="2" xfId="1" applyNumberFormat="1" applyFont="1" applyBorder="1" applyAlignment="1" applyProtection="1">
      <alignment vertical="center"/>
    </xf>
    <xf numFmtId="0" fontId="8" fillId="0" borderId="0" xfId="1" applyNumberFormat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1" xfId="1" applyNumberFormat="1" applyFont="1" applyFill="1" applyBorder="1" applyAlignment="1" applyProtection="1">
      <alignment vertical="center"/>
      <protection locked="0"/>
    </xf>
    <xf numFmtId="0" fontId="10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3" fillId="0" borderId="0" xfId="0" quotePrefix="1" applyFont="1" applyAlignment="1">
      <alignment vertical="center"/>
    </xf>
    <xf numFmtId="0" fontId="3" fillId="3" borderId="0" xfId="2" applyFill="1" applyAlignment="1" applyProtection="1">
      <alignment vertical="center"/>
    </xf>
    <xf numFmtId="0" fontId="19" fillId="0" borderId="0" xfId="0" applyFont="1" applyAlignment="1">
      <alignment vertical="center"/>
    </xf>
    <xf numFmtId="0" fontId="4" fillId="6" borderId="14" xfId="3" applyFont="1" applyFill="1" applyBorder="1" applyAlignment="1">
      <alignment horizontal="right" vertical="center"/>
    </xf>
    <xf numFmtId="0" fontId="4" fillId="6" borderId="15" xfId="3" applyFont="1" applyFill="1" applyBorder="1" applyAlignment="1">
      <alignment vertical="center"/>
    </xf>
    <xf numFmtId="0" fontId="25" fillId="0" borderId="16" xfId="3" applyFont="1" applyBorder="1" applyAlignment="1">
      <alignment horizontal="right" vertical="center"/>
    </xf>
    <xf numFmtId="0" fontId="25" fillId="0" borderId="17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5" fillId="0" borderId="0" xfId="3" applyFont="1" applyAlignment="1">
      <alignment horizontal="right" vertical="center"/>
    </xf>
    <xf numFmtId="0" fontId="25" fillId="0" borderId="0" xfId="3" applyFont="1" applyAlignment="1">
      <alignment horizontal="left" vertical="center"/>
    </xf>
    <xf numFmtId="0" fontId="25" fillId="0" borderId="18" xfId="3" applyFont="1" applyBorder="1" applyAlignment="1">
      <alignment horizontal="right" vertical="center"/>
    </xf>
    <xf numFmtId="0" fontId="25" fillId="0" borderId="19" xfId="3" applyFont="1" applyBorder="1" applyAlignment="1">
      <alignment horizontal="left" vertical="center"/>
    </xf>
    <xf numFmtId="0" fontId="25" fillId="0" borderId="20" xfId="3" applyFont="1" applyBorder="1" applyAlignment="1">
      <alignment horizontal="right" vertical="center"/>
    </xf>
    <xf numFmtId="0" fontId="25" fillId="0" borderId="21" xfId="3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/>
    <xf numFmtId="164" fontId="14" fillId="0" borderId="0" xfId="0" applyNumberFormat="1" applyFont="1" applyAlignment="1">
      <alignment vertical="center"/>
    </xf>
    <xf numFmtId="164" fontId="14" fillId="0" borderId="22" xfId="0" applyNumberFormat="1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8" fillId="0" borderId="2" xfId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1" xfId="1" applyFont="1" applyBorder="1" applyAlignment="1">
      <alignment vertical="center"/>
    </xf>
    <xf numFmtId="0" fontId="0" fillId="0" borderId="0" xfId="0" applyFont="1" applyAlignment="1" applyProtection="1">
      <alignment vertical="center" wrapText="1"/>
    </xf>
    <xf numFmtId="0" fontId="8" fillId="0" borderId="26" xfId="0" applyFont="1" applyBorder="1" applyAlignment="1">
      <alignment horizontal="right" vertical="center"/>
    </xf>
    <xf numFmtId="0" fontId="7" fillId="4" borderId="26" xfId="0" applyFont="1" applyFill="1" applyBorder="1" applyAlignment="1" applyProtection="1">
      <alignment horizontal="center" vertical="center"/>
      <protection locked="0"/>
    </xf>
    <xf numFmtId="164" fontId="8" fillId="0" borderId="26" xfId="0" applyNumberFormat="1" applyFont="1" applyBorder="1" applyAlignment="1">
      <alignment vertical="center"/>
    </xf>
    <xf numFmtId="164" fontId="13" fillId="0" borderId="27" xfId="0" applyNumberFormat="1" applyFont="1" applyBorder="1" applyAlignment="1">
      <alignment vertical="center"/>
    </xf>
    <xf numFmtId="0" fontId="8" fillId="0" borderId="29" xfId="0" applyFont="1" applyBorder="1" applyAlignment="1">
      <alignment horizontal="right"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164" fontId="8" fillId="0" borderId="29" xfId="0" applyNumberFormat="1" applyFont="1" applyBorder="1" applyAlignment="1">
      <alignment vertical="center"/>
    </xf>
    <xf numFmtId="164" fontId="13" fillId="0" borderId="30" xfId="0" applyNumberFormat="1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164" fontId="8" fillId="0" borderId="32" xfId="0" applyNumberFormat="1" applyFont="1" applyBorder="1" applyAlignment="1">
      <alignment vertical="center"/>
    </xf>
    <xf numFmtId="164" fontId="13" fillId="0" borderId="33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1" xfId="0" applyFont="1" applyBorder="1" applyAlignment="1">
      <alignment horizontal="left" vertical="center"/>
    </xf>
    <xf numFmtId="0" fontId="8" fillId="0" borderId="32" xfId="0" quotePrefix="1" applyFont="1" applyBorder="1" applyAlignment="1">
      <alignment horizontal="right" vertical="center"/>
    </xf>
    <xf numFmtId="0" fontId="8" fillId="0" borderId="31" xfId="0" applyFont="1" applyBorder="1" applyAlignment="1" applyProtection="1">
      <alignment vertical="center"/>
    </xf>
    <xf numFmtId="0" fontId="8" fillId="0" borderId="32" xfId="0" applyFont="1" applyBorder="1" applyAlignment="1" applyProtection="1">
      <alignment horizontal="right" vertical="center"/>
    </xf>
    <xf numFmtId="164" fontId="8" fillId="0" borderId="32" xfId="0" applyNumberFormat="1" applyFont="1" applyBorder="1" applyAlignment="1" applyProtection="1">
      <alignment vertical="center"/>
    </xf>
    <xf numFmtId="0" fontId="8" fillId="0" borderId="34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4" borderId="34" xfId="0" applyFont="1" applyFill="1" applyBorder="1" applyAlignment="1" applyProtection="1">
      <alignment horizontal="center" vertical="center"/>
      <protection locked="0"/>
    </xf>
    <xf numFmtId="164" fontId="8" fillId="0" borderId="34" xfId="0" applyNumberFormat="1" applyFont="1" applyBorder="1" applyAlignment="1">
      <alignment vertical="center"/>
    </xf>
    <xf numFmtId="164" fontId="13" fillId="0" borderId="35" xfId="0" applyNumberFormat="1" applyFont="1" applyBorder="1" applyAlignment="1">
      <alignment vertical="center"/>
    </xf>
    <xf numFmtId="0" fontId="7" fillId="0" borderId="26" xfId="0" applyFont="1" applyBorder="1" applyAlignment="1">
      <alignment horizontal="right" vertical="center"/>
    </xf>
    <xf numFmtId="0" fontId="8" fillId="0" borderId="29" xfId="0" applyFont="1" applyBorder="1" applyAlignment="1" applyProtection="1">
      <alignment horizontal="right" vertical="center"/>
    </xf>
    <xf numFmtId="164" fontId="8" fillId="0" borderId="29" xfId="0" applyNumberFormat="1" applyFont="1" applyBorder="1" applyAlignment="1" applyProtection="1">
      <alignment vertical="center"/>
    </xf>
    <xf numFmtId="0" fontId="16" fillId="0" borderId="36" xfId="0" applyFont="1" applyBorder="1" applyAlignment="1">
      <alignment horizontal="right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23" fillId="0" borderId="40" xfId="0" applyFont="1" applyBorder="1" applyAlignment="1">
      <alignment vertical="center"/>
    </xf>
    <xf numFmtId="0" fontId="7" fillId="4" borderId="41" xfId="0" applyFont="1" applyFill="1" applyBorder="1" applyAlignment="1" applyProtection="1">
      <alignment horizontal="center" vertical="center"/>
      <protection locked="0"/>
    </xf>
    <xf numFmtId="0" fontId="7" fillId="4" borderId="42" xfId="0" applyFont="1" applyFill="1" applyBorder="1" applyAlignment="1" applyProtection="1">
      <alignment horizontal="center" vertical="center"/>
      <protection locked="0"/>
    </xf>
    <xf numFmtId="0" fontId="23" fillId="0" borderId="34" xfId="0" applyFont="1" applyBorder="1" applyAlignment="1">
      <alignment vertical="center"/>
    </xf>
    <xf numFmtId="0" fontId="17" fillId="0" borderId="34" xfId="0" applyFont="1" applyBorder="1"/>
    <xf numFmtId="0" fontId="23" fillId="0" borderId="34" xfId="0" applyFont="1" applyBorder="1" applyAlignment="1">
      <alignment horizontal="left" vertical="center"/>
    </xf>
    <xf numFmtId="0" fontId="23" fillId="0" borderId="34" xfId="0" applyFont="1" applyBorder="1" applyAlignment="1" applyProtection="1">
      <alignment vertical="center"/>
    </xf>
    <xf numFmtId="0" fontId="23" fillId="0" borderId="34" xfId="0" applyFont="1" applyFill="1" applyBorder="1" applyAlignment="1">
      <alignment vertical="center"/>
    </xf>
    <xf numFmtId="0" fontId="17" fillId="0" borderId="0" xfId="0" applyFont="1"/>
    <xf numFmtId="0" fontId="23" fillId="0" borderId="34" xfId="0" applyFont="1" applyBorder="1" applyAlignment="1">
      <alignment horizontal="right" vertical="center"/>
    </xf>
    <xf numFmtId="0" fontId="23" fillId="0" borderId="34" xfId="0" quotePrefix="1" applyFont="1" applyBorder="1" applyAlignment="1">
      <alignment horizontal="right" vertical="center"/>
    </xf>
    <xf numFmtId="0" fontId="23" fillId="0" borderId="34" xfId="0" applyFont="1" applyBorder="1" applyAlignment="1" applyProtection="1">
      <alignment horizontal="right" vertical="center"/>
    </xf>
    <xf numFmtId="49" fontId="0" fillId="0" borderId="0" xfId="0" applyNumberFormat="1"/>
    <xf numFmtId="0" fontId="26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3" borderId="0" xfId="2" applyFont="1" applyFill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22" fillId="5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28" xfId="0" applyFont="1" applyBorder="1" applyAlignment="1">
      <alignment horizontal="left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30" xfId="0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3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center"/>
    </xf>
  </cellXfs>
  <cellStyles count="4">
    <cellStyle name="Hyperlink" xfId="2" builtinId="8"/>
    <cellStyle name="Standaard" xfId="0" builtinId="0"/>
    <cellStyle name="Standaard 2" xfId="1" xr:uid="{00000000-0005-0000-0000-000002000000}"/>
    <cellStyle name="Standaard 6" xfId="3" xr:uid="{187ED78B-A0F3-4DEF-8A62-475F1123F1AC}"/>
  </cellStyles>
  <dxfs count="9">
    <dxf>
      <fill>
        <patternFill>
          <bgColor theme="5" tint="0.79998168889431442"/>
        </patternFill>
      </fill>
      <border>
        <left style="dashDotDot">
          <color rgb="FFEE3940"/>
        </left>
        <right style="dashDotDot">
          <color rgb="FFEE3940"/>
        </right>
        <top style="dashDotDot">
          <color rgb="FFEE3940"/>
        </top>
        <bottom style="dashDotDot">
          <color rgb="FFEE3940"/>
        </bottom>
        <vertical/>
        <horizontal/>
      </border>
    </dxf>
    <dxf>
      <fill>
        <patternFill>
          <bgColor theme="5" tint="0.79998168889431442"/>
        </patternFill>
      </fill>
      <border>
        <left style="dashDotDot">
          <color rgb="FFEE3940"/>
        </left>
        <right style="dashDotDot">
          <color rgb="FFEE3940"/>
        </right>
        <top style="dashDotDot">
          <color rgb="FFEE3940"/>
        </top>
        <bottom style="dashDotDot">
          <color rgb="FFEE3940"/>
        </bottom>
        <vertical/>
        <horizontal/>
      </border>
    </dxf>
    <dxf>
      <font>
        <color theme="0"/>
      </font>
    </dxf>
    <dxf>
      <fill>
        <patternFill>
          <bgColor theme="5" tint="0.79998168889431442"/>
        </patternFill>
      </fill>
      <border>
        <left style="dashDotDot">
          <color rgb="FFEE3940"/>
        </left>
        <right style="dashDotDot">
          <color rgb="FFEE3940"/>
        </right>
        <top style="dashDotDot">
          <color rgb="FFEE3940"/>
        </top>
        <bottom style="dashDotDot">
          <color rgb="FFEE3940"/>
        </bottom>
        <vertical/>
        <horizontal/>
      </border>
    </dxf>
    <dxf>
      <border>
        <left style="dashDotDot">
          <color rgb="FFEE3940"/>
        </left>
        <right style="dashDotDot">
          <color rgb="FFEE3940"/>
        </right>
        <top style="dashDotDot">
          <color rgb="FFEE3940"/>
        </top>
        <bottom style="dashDotDot">
          <color rgb="FFEE3940"/>
        </bottom>
        <vertical/>
        <horizontal/>
      </border>
    </dxf>
    <dxf>
      <fill>
        <patternFill>
          <bgColor theme="5" tint="0.79998168889431442"/>
        </patternFill>
      </fill>
      <border>
        <left style="dashDotDot">
          <color rgb="FFEE3940"/>
        </left>
        <right style="dashDotDot">
          <color rgb="FFEE3940"/>
        </right>
        <top style="dashDotDot">
          <color rgb="FFEE3940"/>
        </top>
        <bottom style="dashDotDot">
          <color rgb="FFEE3940"/>
        </bottom>
        <vertical/>
        <horizontal/>
      </border>
    </dxf>
    <dxf>
      <font>
        <b val="0"/>
        <i/>
        <color rgb="FFEE3940"/>
      </font>
    </dxf>
    <dxf>
      <font>
        <color rgb="FFEE3940"/>
      </font>
    </dxf>
    <dxf>
      <font>
        <color rgb="FF92D050"/>
      </font>
    </dxf>
  </dxfs>
  <tableStyles count="0" defaultTableStyle="TableStyleMedium9" defaultPivotStyle="PivotStyleLight16"/>
  <colors>
    <mruColors>
      <color rgb="FF0168B3"/>
      <color rgb="FFEE3940"/>
      <color rgb="FFF57D31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123825</xdr:rowOff>
    </xdr:from>
    <xdr:to>
      <xdr:col>1</xdr:col>
      <xdr:colOff>1643066</xdr:colOff>
      <xdr:row>6</xdr:row>
      <xdr:rowOff>69057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D639FA5-BB23-4F90-BD6C-3B26F573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0"/>
          <a:ext cx="1738316" cy="869157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142876</xdr:colOff>
      <xdr:row>1</xdr:row>
      <xdr:rowOff>123825</xdr:rowOff>
    </xdr:from>
    <xdr:to>
      <xdr:col>14</xdr:col>
      <xdr:colOff>6203</xdr:colOff>
      <xdr:row>6</xdr:row>
      <xdr:rowOff>67500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812D4BC-B6FF-4449-8BD6-C1B1E56AC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1" y="285750"/>
          <a:ext cx="1463527" cy="86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ndersteuning@cj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R104"/>
  <sheetViews>
    <sheetView showGridLines="0" tabSelected="1" zoomScaleNormal="100" zoomScaleSheetLayoutView="100" workbookViewId="0">
      <selection activeCell="C11" sqref="C11"/>
    </sheetView>
  </sheetViews>
  <sheetFormatPr defaultColWidth="0" defaultRowHeight="15" zeroHeight="1" x14ac:dyDescent="0.25"/>
  <cols>
    <col min="1" max="1" width="6.28515625" style="12" customWidth="1"/>
    <col min="2" max="2" width="25.7109375" style="12" customWidth="1"/>
    <col min="3" max="3" width="15.7109375" style="12" customWidth="1"/>
    <col min="4" max="4" width="3" style="12" hidden="1" customWidth="1"/>
    <col min="5" max="5" width="8" style="12" customWidth="1"/>
    <col min="6" max="6" width="12.28515625" style="12" customWidth="1"/>
    <col min="7" max="7" width="11.7109375" style="12" customWidth="1"/>
    <col min="8" max="8" width="12.7109375" style="12" customWidth="1"/>
    <col min="9" max="9" width="25.7109375" style="12" customWidth="1"/>
    <col min="10" max="10" width="15.7109375" style="12" customWidth="1"/>
    <col min="11" max="11" width="3" style="12" hidden="1" customWidth="1"/>
    <col min="12" max="12" width="8" style="12" customWidth="1"/>
    <col min="13" max="13" width="12.28515625" style="12" customWidth="1"/>
    <col min="14" max="14" width="11.7109375" style="12" customWidth="1"/>
    <col min="15" max="15" width="6.28515625" style="12" customWidth="1"/>
    <col min="16" max="18" width="148" style="12" hidden="1" customWidth="1"/>
    <col min="19" max="16384" width="9.140625" style="12" hidden="1"/>
  </cols>
  <sheetData>
    <row r="1" spans="1:14" ht="12.75" customHeight="1" x14ac:dyDescent="0.25"/>
    <row r="2" spans="1:14" x14ac:dyDescent="0.25">
      <c r="B2" s="137" t="s">
        <v>103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x14ac:dyDescent="0.25"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ht="12.75" customHeight="1" x14ac:dyDescent="0.25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x14ac:dyDescent="0.25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4" x14ac:dyDescent="0.25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x14ac:dyDescent="0.25"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4" ht="12.75" customHeight="1" x14ac:dyDescent="0.25">
      <c r="B8" s="141" t="s">
        <v>8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 ht="12.75" customHeight="1" x14ac:dyDescent="0.25">
      <c r="A9" s="14"/>
      <c r="B9" s="142" t="s">
        <v>13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E10" s="15"/>
      <c r="F10" s="15"/>
    </row>
    <row r="11" spans="1:14" ht="15" customHeight="1" x14ac:dyDescent="0.25">
      <c r="B11" s="2" t="s">
        <v>435</v>
      </c>
      <c r="C11" s="3"/>
      <c r="D11" s="10"/>
      <c r="E11" s="70"/>
      <c r="F11" s="5"/>
      <c r="G11" s="5"/>
      <c r="H11" s="5"/>
      <c r="I11" s="5"/>
      <c r="J11" s="5"/>
      <c r="K11" s="5"/>
      <c r="L11" s="5"/>
      <c r="M11" s="5"/>
      <c r="N11" s="5"/>
    </row>
    <row r="12" spans="1:14" s="16" customFormat="1" ht="15" customHeight="1" x14ac:dyDescent="0.25">
      <c r="B12" s="2"/>
      <c r="C12" s="7"/>
      <c r="D12" s="9"/>
      <c r="E12" s="8"/>
      <c r="F12" s="8"/>
      <c r="G12" s="8"/>
      <c r="H12" s="8"/>
      <c r="I12" s="8"/>
      <c r="J12" s="8"/>
      <c r="K12" s="69"/>
      <c r="L12" s="69"/>
      <c r="M12" s="69"/>
      <c r="N12" s="69"/>
    </row>
    <row r="13" spans="1:14" ht="15" customHeight="1" x14ac:dyDescent="0.25">
      <c r="B13" s="2" t="s">
        <v>9</v>
      </c>
      <c r="C13" s="3"/>
      <c r="D13" s="5"/>
      <c r="E13" s="5"/>
      <c r="F13" s="5"/>
      <c r="G13" s="5"/>
      <c r="H13" s="5"/>
      <c r="I13" s="5"/>
      <c r="J13" s="5"/>
      <c r="K13" s="64"/>
      <c r="L13" s="64"/>
      <c r="M13" s="64"/>
      <c r="N13" s="64"/>
    </row>
    <row r="14" spans="1:14" ht="15" customHeight="1" x14ac:dyDescent="0.25">
      <c r="B14" s="2" t="s">
        <v>10</v>
      </c>
      <c r="C14" s="65"/>
      <c r="D14" s="66"/>
      <c r="E14" s="66"/>
      <c r="F14" s="66"/>
      <c r="G14" s="66"/>
      <c r="H14" s="66"/>
      <c r="I14" s="66"/>
      <c r="J14" s="66"/>
      <c r="K14" s="67"/>
      <c r="L14" s="67"/>
      <c r="M14" s="67"/>
      <c r="N14" s="67"/>
    </row>
    <row r="15" spans="1:14" ht="15" customHeight="1" x14ac:dyDescent="0.25">
      <c r="B15" s="2" t="s">
        <v>11</v>
      </c>
      <c r="C15" s="6"/>
      <c r="D15" s="66"/>
      <c r="E15" s="66"/>
      <c r="F15" s="66"/>
      <c r="G15" s="66"/>
      <c r="H15" s="66"/>
      <c r="I15" s="66"/>
      <c r="J15" s="66"/>
      <c r="K15" s="68"/>
      <c r="L15" s="68"/>
      <c r="M15" s="68"/>
      <c r="N15" s="67"/>
    </row>
    <row r="16" spans="1:14" s="16" customFormat="1" ht="15" customHeight="1" x14ac:dyDescent="0.25">
      <c r="B16" s="17" t="s">
        <v>15</v>
      </c>
      <c r="C16" s="17"/>
      <c r="D16" s="17"/>
      <c r="E16" s="18"/>
      <c r="F16" s="18"/>
      <c r="G16" s="18"/>
      <c r="H16" s="19"/>
      <c r="I16" s="19"/>
      <c r="J16" s="19"/>
      <c r="K16" s="19"/>
      <c r="L16" s="19"/>
      <c r="M16" s="19"/>
      <c r="N16" s="19"/>
    </row>
    <row r="17" spans="2:14" x14ac:dyDescent="0.2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2:14" ht="30" customHeight="1" x14ac:dyDescent="0.25">
      <c r="B18" s="139" t="s">
        <v>436</v>
      </c>
      <c r="C18" s="139"/>
      <c r="D18" s="139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2:14" x14ac:dyDescent="0.25"/>
    <row r="20" spans="2:14" x14ac:dyDescent="0.25">
      <c r="B20" s="61" t="s">
        <v>0</v>
      </c>
      <c r="C20" s="62" t="s">
        <v>18</v>
      </c>
      <c r="D20" s="62"/>
      <c r="E20" s="62" t="s">
        <v>1</v>
      </c>
      <c r="F20" s="62" t="s">
        <v>2</v>
      </c>
      <c r="G20" s="63" t="s">
        <v>3</v>
      </c>
      <c r="I20" s="61" t="s">
        <v>0</v>
      </c>
      <c r="J20" s="62" t="s">
        <v>18</v>
      </c>
      <c r="K20" s="62"/>
      <c r="L20" s="62" t="s">
        <v>1</v>
      </c>
      <c r="M20" s="62" t="s">
        <v>2</v>
      </c>
      <c r="N20" s="63" t="s">
        <v>3</v>
      </c>
    </row>
    <row r="21" spans="2:14" ht="15.75" thickBot="1" x14ac:dyDescent="0.3">
      <c r="B21" s="134" t="s">
        <v>94</v>
      </c>
      <c r="C21" s="92" t="s">
        <v>28</v>
      </c>
      <c r="D21" s="93">
        <v>1</v>
      </c>
      <c r="E21" s="94"/>
      <c r="F21" s="95">
        <v>56</v>
      </c>
      <c r="G21" s="96">
        <f>E21*F21</f>
        <v>0</v>
      </c>
      <c r="I21" s="134" t="s">
        <v>61</v>
      </c>
      <c r="J21" s="92" t="s">
        <v>57</v>
      </c>
      <c r="K21" s="92">
        <v>45</v>
      </c>
      <c r="L21" s="94"/>
      <c r="M21" s="95">
        <v>5</v>
      </c>
      <c r="N21" s="96">
        <f t="shared" ref="N21:N57" si="0">L21*M21</f>
        <v>0</v>
      </c>
    </row>
    <row r="22" spans="2:14" ht="15.75" customHeight="1" thickBot="1" x14ac:dyDescent="0.3">
      <c r="B22" s="131"/>
      <c r="C22" s="92" t="s">
        <v>29</v>
      </c>
      <c r="D22" s="93">
        <v>2</v>
      </c>
      <c r="E22" s="94"/>
      <c r="F22" s="95">
        <v>112</v>
      </c>
      <c r="G22" s="96">
        <f t="shared" ref="G22:G37" si="1">E22*F22</f>
        <v>0</v>
      </c>
      <c r="I22" s="131"/>
      <c r="J22" s="76" t="s">
        <v>62</v>
      </c>
      <c r="K22" s="92">
        <v>46</v>
      </c>
      <c r="L22" s="77"/>
      <c r="M22" s="78">
        <v>6</v>
      </c>
      <c r="N22" s="79">
        <f t="shared" si="0"/>
        <v>0</v>
      </c>
    </row>
    <row r="23" spans="2:14" ht="15.75" thickBot="1" x14ac:dyDescent="0.3">
      <c r="B23" s="131"/>
      <c r="C23" s="76" t="s">
        <v>19</v>
      </c>
      <c r="D23" s="80">
        <v>3</v>
      </c>
      <c r="E23" s="77"/>
      <c r="F23" s="78">
        <v>125</v>
      </c>
      <c r="G23" s="79">
        <f t="shared" si="1"/>
        <v>0</v>
      </c>
      <c r="I23" s="86" t="s">
        <v>425</v>
      </c>
      <c r="J23" s="81" t="s">
        <v>63</v>
      </c>
      <c r="K23" s="92">
        <v>47</v>
      </c>
      <c r="L23" s="83"/>
      <c r="M23" s="84">
        <v>9.5</v>
      </c>
      <c r="N23" s="85">
        <f t="shared" si="0"/>
        <v>0</v>
      </c>
    </row>
    <row r="24" spans="2:14" ht="15.75" thickBot="1" x14ac:dyDescent="0.3">
      <c r="B24" s="86" t="s">
        <v>30</v>
      </c>
      <c r="C24" s="81" t="s">
        <v>19</v>
      </c>
      <c r="D24" s="82">
        <v>4</v>
      </c>
      <c r="E24" s="83"/>
      <c r="F24" s="84">
        <v>273.5</v>
      </c>
      <c r="G24" s="85">
        <f t="shared" si="1"/>
        <v>0</v>
      </c>
      <c r="I24" s="131" t="s">
        <v>64</v>
      </c>
      <c r="J24" s="72" t="s">
        <v>65</v>
      </c>
      <c r="K24" s="92">
        <v>48</v>
      </c>
      <c r="L24" s="73"/>
      <c r="M24" s="74">
        <v>2</v>
      </c>
      <c r="N24" s="75">
        <f t="shared" si="0"/>
        <v>0</v>
      </c>
    </row>
    <row r="25" spans="2:14" ht="15" customHeight="1" thickBot="1" x14ac:dyDescent="0.3">
      <c r="B25" s="131" t="s">
        <v>20</v>
      </c>
      <c r="C25" s="72" t="s">
        <v>423</v>
      </c>
      <c r="D25" s="97">
        <v>5</v>
      </c>
      <c r="E25" s="73"/>
      <c r="F25" s="74">
        <v>32</v>
      </c>
      <c r="G25" s="75">
        <f t="shared" si="1"/>
        <v>0</v>
      </c>
      <c r="I25" s="131"/>
      <c r="J25" s="92" t="s">
        <v>22</v>
      </c>
      <c r="K25" s="92">
        <v>49</v>
      </c>
      <c r="L25" s="94"/>
      <c r="M25" s="95">
        <v>3</v>
      </c>
      <c r="N25" s="96">
        <f t="shared" si="0"/>
        <v>0</v>
      </c>
    </row>
    <row r="26" spans="2:14" ht="15.75" customHeight="1" thickBot="1" x14ac:dyDescent="0.3">
      <c r="B26" s="131"/>
      <c r="C26" s="76" t="s">
        <v>424</v>
      </c>
      <c r="D26" s="80">
        <v>6</v>
      </c>
      <c r="E26" s="77"/>
      <c r="F26" s="78">
        <v>53.5</v>
      </c>
      <c r="G26" s="79">
        <f t="shared" si="1"/>
        <v>0</v>
      </c>
      <c r="I26" s="131"/>
      <c r="J26" s="76" t="s">
        <v>387</v>
      </c>
      <c r="K26" s="92">
        <v>50</v>
      </c>
      <c r="L26" s="77"/>
      <c r="M26" s="78">
        <v>3.5</v>
      </c>
      <c r="N26" s="79">
        <f t="shared" si="0"/>
        <v>0</v>
      </c>
    </row>
    <row r="27" spans="2:14" ht="15.75" thickBot="1" x14ac:dyDescent="0.3">
      <c r="B27" s="86" t="s">
        <v>23</v>
      </c>
      <c r="C27" s="81" t="s">
        <v>24</v>
      </c>
      <c r="D27" s="82">
        <v>7</v>
      </c>
      <c r="E27" s="83"/>
      <c r="F27" s="84">
        <v>59.5</v>
      </c>
      <c r="G27" s="85">
        <f t="shared" si="1"/>
        <v>0</v>
      </c>
      <c r="I27" s="86" t="s">
        <v>66</v>
      </c>
      <c r="J27" s="81" t="s">
        <v>67</v>
      </c>
      <c r="K27" s="92">
        <v>51</v>
      </c>
      <c r="L27" s="83"/>
      <c r="M27" s="84">
        <v>3.5</v>
      </c>
      <c r="N27" s="85">
        <f t="shared" si="0"/>
        <v>0</v>
      </c>
    </row>
    <row r="28" spans="2:14" ht="15.75" thickBot="1" x14ac:dyDescent="0.3">
      <c r="B28" s="86" t="s">
        <v>26</v>
      </c>
      <c r="C28" s="81" t="s">
        <v>31</v>
      </c>
      <c r="D28" s="82">
        <v>8</v>
      </c>
      <c r="E28" s="83"/>
      <c r="F28" s="84">
        <v>11</v>
      </c>
      <c r="G28" s="85">
        <f t="shared" si="1"/>
        <v>0</v>
      </c>
      <c r="I28" s="86" t="s">
        <v>426</v>
      </c>
      <c r="J28" s="81" t="s">
        <v>68</v>
      </c>
      <c r="K28" s="92">
        <v>52</v>
      </c>
      <c r="L28" s="83"/>
      <c r="M28" s="84">
        <v>6.5</v>
      </c>
      <c r="N28" s="85">
        <f t="shared" si="0"/>
        <v>0</v>
      </c>
    </row>
    <row r="29" spans="2:14" ht="15.75" thickBot="1" x14ac:dyDescent="0.3">
      <c r="B29" s="86" t="s">
        <v>27</v>
      </c>
      <c r="C29" s="81" t="s">
        <v>32</v>
      </c>
      <c r="D29" s="82">
        <v>9</v>
      </c>
      <c r="E29" s="83"/>
      <c r="F29" s="84">
        <v>82</v>
      </c>
      <c r="G29" s="85">
        <f t="shared" si="1"/>
        <v>0</v>
      </c>
      <c r="I29" s="86" t="s">
        <v>69</v>
      </c>
      <c r="J29" s="81" t="s">
        <v>70</v>
      </c>
      <c r="K29" s="92">
        <v>53</v>
      </c>
      <c r="L29" s="83"/>
      <c r="M29" s="84">
        <v>3</v>
      </c>
      <c r="N29" s="85">
        <f t="shared" si="0"/>
        <v>0</v>
      </c>
    </row>
    <row r="30" spans="2:14" ht="15.75" thickBot="1" x14ac:dyDescent="0.3">
      <c r="B30" s="86" t="s">
        <v>33</v>
      </c>
      <c r="C30" s="81" t="s">
        <v>34</v>
      </c>
      <c r="D30" s="82">
        <v>10</v>
      </c>
      <c r="E30" s="83"/>
      <c r="F30" s="84">
        <v>12</v>
      </c>
      <c r="G30" s="85">
        <f t="shared" si="1"/>
        <v>0</v>
      </c>
      <c r="I30" s="86" t="s">
        <v>71</v>
      </c>
      <c r="J30" s="81" t="s">
        <v>411</v>
      </c>
      <c r="K30" s="92">
        <v>54</v>
      </c>
      <c r="L30" s="83"/>
      <c r="M30" s="84">
        <v>14</v>
      </c>
      <c r="N30" s="85">
        <f t="shared" si="0"/>
        <v>0</v>
      </c>
    </row>
    <row r="31" spans="2:14" ht="15.75" thickBot="1" x14ac:dyDescent="0.3">
      <c r="B31" s="131" t="s">
        <v>35</v>
      </c>
      <c r="C31" s="72" t="s">
        <v>36</v>
      </c>
      <c r="D31" s="97">
        <v>11</v>
      </c>
      <c r="E31" s="73"/>
      <c r="F31" s="74">
        <v>11</v>
      </c>
      <c r="G31" s="75">
        <f t="shared" si="1"/>
        <v>0</v>
      </c>
      <c r="I31" s="86" t="s">
        <v>427</v>
      </c>
      <c r="J31" s="81" t="s">
        <v>411</v>
      </c>
      <c r="K31" s="92">
        <v>55</v>
      </c>
      <c r="L31" s="83"/>
      <c r="M31" s="84">
        <v>20</v>
      </c>
      <c r="N31" s="85">
        <f t="shared" si="0"/>
        <v>0</v>
      </c>
    </row>
    <row r="32" spans="2:14" ht="15" customHeight="1" thickBot="1" x14ac:dyDescent="0.3">
      <c r="B32" s="131"/>
      <c r="C32" s="92" t="s">
        <v>37</v>
      </c>
      <c r="D32" s="93">
        <v>12</v>
      </c>
      <c r="E32" s="94"/>
      <c r="F32" s="95">
        <v>13.5</v>
      </c>
      <c r="G32" s="96">
        <f t="shared" si="1"/>
        <v>0</v>
      </c>
      <c r="I32" s="86" t="s">
        <v>72</v>
      </c>
      <c r="J32" s="81" t="s">
        <v>73</v>
      </c>
      <c r="K32" s="92">
        <v>56</v>
      </c>
      <c r="L32" s="83"/>
      <c r="M32" s="84">
        <v>3.5</v>
      </c>
      <c r="N32" s="85">
        <f t="shared" si="0"/>
        <v>0</v>
      </c>
    </row>
    <row r="33" spans="2:14" ht="15.75" customHeight="1" thickBot="1" x14ac:dyDescent="0.3">
      <c r="B33" s="131"/>
      <c r="C33" s="76" t="s">
        <v>40</v>
      </c>
      <c r="D33" s="80">
        <v>13</v>
      </c>
      <c r="E33" s="77"/>
      <c r="F33" s="78">
        <v>20.5</v>
      </c>
      <c r="G33" s="79">
        <f t="shared" si="1"/>
        <v>0</v>
      </c>
      <c r="I33" s="86" t="s">
        <v>74</v>
      </c>
      <c r="J33" s="81" t="s">
        <v>75</v>
      </c>
      <c r="K33" s="92">
        <v>57</v>
      </c>
      <c r="L33" s="83"/>
      <c r="M33" s="84">
        <v>2.5</v>
      </c>
      <c r="N33" s="85">
        <f t="shared" si="0"/>
        <v>0</v>
      </c>
    </row>
    <row r="34" spans="2:14" ht="15.75" thickBot="1" x14ac:dyDescent="0.3">
      <c r="B34" s="87" t="s">
        <v>38</v>
      </c>
      <c r="C34" s="88" t="s">
        <v>411</v>
      </c>
      <c r="D34" s="82">
        <v>14</v>
      </c>
      <c r="E34" s="83"/>
      <c r="F34" s="84">
        <v>9</v>
      </c>
      <c r="G34" s="85">
        <f t="shared" si="1"/>
        <v>0</v>
      </c>
      <c r="I34" s="131" t="s">
        <v>76</v>
      </c>
      <c r="J34" s="72" t="s">
        <v>75</v>
      </c>
      <c r="K34" s="92">
        <v>58</v>
      </c>
      <c r="L34" s="73"/>
      <c r="M34" s="74">
        <v>5.5</v>
      </c>
      <c r="N34" s="75">
        <f t="shared" si="0"/>
        <v>0</v>
      </c>
    </row>
    <row r="35" spans="2:14" ht="15.75" customHeight="1" thickBot="1" x14ac:dyDescent="0.3">
      <c r="B35" s="86" t="s">
        <v>39</v>
      </c>
      <c r="C35" s="81" t="s">
        <v>41</v>
      </c>
      <c r="D35" s="82">
        <v>15</v>
      </c>
      <c r="E35" s="83"/>
      <c r="F35" s="84">
        <v>60.5</v>
      </c>
      <c r="G35" s="85">
        <f t="shared" si="1"/>
        <v>0</v>
      </c>
      <c r="I35" s="131"/>
      <c r="J35" s="76" t="s">
        <v>77</v>
      </c>
      <c r="K35" s="92">
        <v>59</v>
      </c>
      <c r="L35" s="77"/>
      <c r="M35" s="78">
        <v>17</v>
      </c>
      <c r="N35" s="79">
        <f t="shared" si="0"/>
        <v>0</v>
      </c>
    </row>
    <row r="36" spans="2:14" ht="15.75" customHeight="1" thickBot="1" x14ac:dyDescent="0.3">
      <c r="B36" s="131" t="s">
        <v>42</v>
      </c>
      <c r="C36" s="72" t="s">
        <v>380</v>
      </c>
      <c r="D36" s="97"/>
      <c r="E36" s="73"/>
      <c r="F36" s="74">
        <v>10</v>
      </c>
      <c r="G36" s="75">
        <f t="shared" si="1"/>
        <v>0</v>
      </c>
      <c r="I36" s="86" t="s">
        <v>4</v>
      </c>
      <c r="J36" s="81" t="s">
        <v>78</v>
      </c>
      <c r="K36" s="92">
        <v>60</v>
      </c>
      <c r="L36" s="83"/>
      <c r="M36" s="84">
        <v>15</v>
      </c>
      <c r="N36" s="85">
        <f t="shared" si="0"/>
        <v>0</v>
      </c>
    </row>
    <row r="37" spans="2:14" ht="15.75" customHeight="1" thickBot="1" x14ac:dyDescent="0.3">
      <c r="B37" s="131"/>
      <c r="C37" s="92" t="s">
        <v>381</v>
      </c>
      <c r="D37" s="93"/>
      <c r="E37" s="94"/>
      <c r="F37" s="95">
        <v>19.5</v>
      </c>
      <c r="G37" s="96">
        <f t="shared" si="1"/>
        <v>0</v>
      </c>
      <c r="I37" s="131" t="s">
        <v>79</v>
      </c>
      <c r="J37" s="72" t="s">
        <v>28</v>
      </c>
      <c r="K37" s="92">
        <v>61</v>
      </c>
      <c r="L37" s="73"/>
      <c r="M37" s="74">
        <v>285.5</v>
      </c>
      <c r="N37" s="75">
        <f t="shared" si="0"/>
        <v>0</v>
      </c>
    </row>
    <row r="38" spans="2:14" ht="15" customHeight="1" thickBot="1" x14ac:dyDescent="0.3">
      <c r="B38" s="131"/>
      <c r="C38" s="135" t="s">
        <v>100</v>
      </c>
      <c r="D38" s="135"/>
      <c r="E38" s="135"/>
      <c r="F38" s="135"/>
      <c r="G38" s="136"/>
      <c r="I38" s="131"/>
      <c r="J38" s="76" t="s">
        <v>19</v>
      </c>
      <c r="K38" s="92">
        <v>62</v>
      </c>
      <c r="L38" s="77"/>
      <c r="M38" s="78">
        <v>394.5</v>
      </c>
      <c r="N38" s="79">
        <f t="shared" si="0"/>
        <v>0</v>
      </c>
    </row>
    <row r="39" spans="2:14" ht="15" customHeight="1" thickBot="1" x14ac:dyDescent="0.3">
      <c r="B39" s="86" t="s">
        <v>43</v>
      </c>
      <c r="C39" s="81" t="s">
        <v>411</v>
      </c>
      <c r="D39" s="81">
        <v>28</v>
      </c>
      <c r="E39" s="83"/>
      <c r="F39" s="84">
        <v>15.5</v>
      </c>
      <c r="G39" s="85">
        <f t="shared" ref="G39:G42" si="2">E39*F39</f>
        <v>0</v>
      </c>
      <c r="I39" s="86" t="s">
        <v>391</v>
      </c>
      <c r="J39" s="81" t="s">
        <v>411</v>
      </c>
      <c r="K39" s="92">
        <v>63</v>
      </c>
      <c r="L39" s="83"/>
      <c r="M39" s="84">
        <v>2</v>
      </c>
      <c r="N39" s="85">
        <f t="shared" si="0"/>
        <v>0</v>
      </c>
    </row>
    <row r="40" spans="2:14" ht="15" customHeight="1" thickBot="1" x14ac:dyDescent="0.3">
      <c r="B40" s="86" t="s">
        <v>44</v>
      </c>
      <c r="C40" s="81" t="s">
        <v>411</v>
      </c>
      <c r="D40" s="81">
        <v>29</v>
      </c>
      <c r="E40" s="83"/>
      <c r="F40" s="84">
        <v>4.5</v>
      </c>
      <c r="G40" s="85">
        <f t="shared" si="2"/>
        <v>0</v>
      </c>
      <c r="I40" s="86" t="s">
        <v>428</v>
      </c>
      <c r="J40" s="81" t="s">
        <v>393</v>
      </c>
      <c r="K40" s="92">
        <v>64</v>
      </c>
      <c r="L40" s="83"/>
      <c r="M40" s="84">
        <v>57.5</v>
      </c>
      <c r="N40" s="85">
        <f t="shared" si="0"/>
        <v>0</v>
      </c>
    </row>
    <row r="41" spans="2:14" ht="15" customHeight="1" thickBot="1" x14ac:dyDescent="0.3">
      <c r="B41" s="86" t="s">
        <v>45</v>
      </c>
      <c r="C41" s="81" t="s">
        <v>411</v>
      </c>
      <c r="D41" s="81">
        <v>30</v>
      </c>
      <c r="E41" s="83"/>
      <c r="F41" s="84">
        <v>4</v>
      </c>
      <c r="G41" s="85">
        <f t="shared" si="2"/>
        <v>0</v>
      </c>
      <c r="I41" s="86" t="s">
        <v>429</v>
      </c>
      <c r="J41" s="81" t="s">
        <v>411</v>
      </c>
      <c r="K41" s="92">
        <v>65</v>
      </c>
      <c r="L41" s="83"/>
      <c r="M41" s="84">
        <v>181</v>
      </c>
      <c r="N41" s="85">
        <f t="shared" si="0"/>
        <v>0</v>
      </c>
    </row>
    <row r="42" spans="2:14" ht="15" customHeight="1" thickBot="1" x14ac:dyDescent="0.3">
      <c r="B42" s="86" t="s">
        <v>46</v>
      </c>
      <c r="C42" s="81" t="s">
        <v>47</v>
      </c>
      <c r="D42" s="81">
        <v>31</v>
      </c>
      <c r="E42" s="83"/>
      <c r="F42" s="84">
        <v>3.5</v>
      </c>
      <c r="G42" s="85">
        <f t="shared" si="2"/>
        <v>0</v>
      </c>
      <c r="I42" s="86" t="s">
        <v>430</v>
      </c>
      <c r="J42" s="81" t="s">
        <v>411</v>
      </c>
      <c r="K42" s="92">
        <v>66</v>
      </c>
      <c r="L42" s="83"/>
      <c r="M42" s="84">
        <v>53</v>
      </c>
      <c r="N42" s="85">
        <f t="shared" si="0"/>
        <v>0</v>
      </c>
    </row>
    <row r="43" spans="2:14" ht="15" customHeight="1" thickBot="1" x14ac:dyDescent="0.3">
      <c r="B43" s="86" t="s">
        <v>48</v>
      </c>
      <c r="C43" s="81" t="s">
        <v>47</v>
      </c>
      <c r="D43" s="81">
        <v>32</v>
      </c>
      <c r="E43" s="83"/>
      <c r="F43" s="84">
        <v>3.5</v>
      </c>
      <c r="G43" s="85">
        <f>E43*F43</f>
        <v>0</v>
      </c>
      <c r="I43" s="86" t="s">
        <v>431</v>
      </c>
      <c r="J43" s="81" t="s">
        <v>397</v>
      </c>
      <c r="K43" s="92">
        <v>67</v>
      </c>
      <c r="L43" s="83"/>
      <c r="M43" s="84">
        <v>266.5</v>
      </c>
      <c r="N43" s="85">
        <f t="shared" si="0"/>
        <v>0</v>
      </c>
    </row>
    <row r="44" spans="2:14" ht="15" customHeight="1" thickBot="1" x14ac:dyDescent="0.3">
      <c r="B44" s="86" t="s">
        <v>49</v>
      </c>
      <c r="C44" s="81" t="s">
        <v>47</v>
      </c>
      <c r="D44" s="81">
        <v>33</v>
      </c>
      <c r="E44" s="83"/>
      <c r="F44" s="84">
        <v>8.5</v>
      </c>
      <c r="G44" s="85">
        <f t="shared" ref="G44:G47" si="3">E44*F44</f>
        <v>0</v>
      </c>
      <c r="I44" s="86" t="s">
        <v>80</v>
      </c>
      <c r="J44" s="81" t="s">
        <v>398</v>
      </c>
      <c r="K44" s="92">
        <v>68</v>
      </c>
      <c r="L44" s="83"/>
      <c r="M44" s="84">
        <v>34</v>
      </c>
      <c r="N44" s="85">
        <f t="shared" si="0"/>
        <v>0</v>
      </c>
    </row>
    <row r="45" spans="2:14" ht="15" customHeight="1" thickBot="1" x14ac:dyDescent="0.3">
      <c r="B45" s="86" t="s">
        <v>50</v>
      </c>
      <c r="C45" s="81" t="s">
        <v>47</v>
      </c>
      <c r="D45" s="81">
        <v>34</v>
      </c>
      <c r="E45" s="83"/>
      <c r="F45" s="84">
        <v>2</v>
      </c>
      <c r="G45" s="85">
        <f t="shared" si="3"/>
        <v>0</v>
      </c>
      <c r="I45" s="86" t="s">
        <v>81</v>
      </c>
      <c r="J45" s="81" t="s">
        <v>411</v>
      </c>
      <c r="K45" s="92">
        <v>69</v>
      </c>
      <c r="L45" s="83"/>
      <c r="M45" s="84">
        <v>5.5</v>
      </c>
      <c r="N45" s="85">
        <f t="shared" si="0"/>
        <v>0</v>
      </c>
    </row>
    <row r="46" spans="2:14" ht="15" customHeight="1" thickBot="1" x14ac:dyDescent="0.3">
      <c r="B46" s="89" t="s">
        <v>386</v>
      </c>
      <c r="C46" s="90" t="s">
        <v>51</v>
      </c>
      <c r="D46" s="81">
        <v>35</v>
      </c>
      <c r="E46" s="83"/>
      <c r="F46" s="91">
        <v>16</v>
      </c>
      <c r="G46" s="85">
        <f t="shared" si="3"/>
        <v>0</v>
      </c>
      <c r="I46" s="89" t="s">
        <v>93</v>
      </c>
      <c r="J46" s="90" t="s">
        <v>78</v>
      </c>
      <c r="K46" s="92">
        <v>70</v>
      </c>
      <c r="L46" s="83"/>
      <c r="M46" s="91">
        <v>200</v>
      </c>
      <c r="N46" s="85">
        <f t="shared" si="0"/>
        <v>0</v>
      </c>
    </row>
    <row r="47" spans="2:14" ht="15" customHeight="1" thickBot="1" x14ac:dyDescent="0.3">
      <c r="B47" s="89" t="s">
        <v>385</v>
      </c>
      <c r="C47" s="90" t="s">
        <v>51</v>
      </c>
      <c r="D47" s="81">
        <v>36</v>
      </c>
      <c r="E47" s="83"/>
      <c r="F47" s="91">
        <v>17.5</v>
      </c>
      <c r="G47" s="85">
        <f t="shared" si="3"/>
        <v>0</v>
      </c>
      <c r="I47" s="86" t="s">
        <v>82</v>
      </c>
      <c r="J47" s="81" t="s">
        <v>83</v>
      </c>
      <c r="K47" s="92">
        <v>71</v>
      </c>
      <c r="L47" s="83"/>
      <c r="M47" s="84">
        <v>22</v>
      </c>
      <c r="N47" s="85">
        <f t="shared" si="0"/>
        <v>0</v>
      </c>
    </row>
    <row r="48" spans="2:14" ht="15" customHeight="1" thickBot="1" x14ac:dyDescent="0.3">
      <c r="B48" s="131" t="s">
        <v>52</v>
      </c>
      <c r="C48" s="72" t="s">
        <v>25</v>
      </c>
      <c r="D48" s="81">
        <v>37</v>
      </c>
      <c r="E48" s="73"/>
      <c r="F48" s="74">
        <v>101.5</v>
      </c>
      <c r="G48" s="75">
        <f>E48*F48</f>
        <v>0</v>
      </c>
      <c r="I48" s="86" t="s">
        <v>432</v>
      </c>
      <c r="J48" s="81" t="s">
        <v>22</v>
      </c>
      <c r="K48" s="92">
        <v>72</v>
      </c>
      <c r="L48" s="83"/>
      <c r="M48" s="84">
        <v>4.5</v>
      </c>
      <c r="N48" s="85">
        <f t="shared" si="0"/>
        <v>0</v>
      </c>
    </row>
    <row r="49" spans="2:14" ht="15" customHeight="1" thickBot="1" x14ac:dyDescent="0.3">
      <c r="B49" s="131"/>
      <c r="C49" s="76" t="s">
        <v>28</v>
      </c>
      <c r="D49" s="81">
        <v>38</v>
      </c>
      <c r="E49" s="77"/>
      <c r="F49" s="78">
        <v>157</v>
      </c>
      <c r="G49" s="79">
        <f t="shared" ref="G49:G51" si="4">E49*F49</f>
        <v>0</v>
      </c>
      <c r="I49" s="86" t="s">
        <v>433</v>
      </c>
      <c r="J49" s="81" t="s">
        <v>411</v>
      </c>
      <c r="K49" s="92">
        <v>73</v>
      </c>
      <c r="L49" s="83"/>
      <c r="M49" s="84">
        <v>77</v>
      </c>
      <c r="N49" s="85">
        <f t="shared" si="0"/>
        <v>0</v>
      </c>
    </row>
    <row r="50" spans="2:14" ht="15" customHeight="1" thickBot="1" x14ac:dyDescent="0.3">
      <c r="B50" s="131" t="s">
        <v>53</v>
      </c>
      <c r="C50" s="72" t="s">
        <v>54</v>
      </c>
      <c r="D50" s="81">
        <v>39</v>
      </c>
      <c r="E50" s="73"/>
      <c r="F50" s="74">
        <v>8</v>
      </c>
      <c r="G50" s="75">
        <f t="shared" si="4"/>
        <v>0</v>
      </c>
      <c r="I50" s="86" t="s">
        <v>400</v>
      </c>
      <c r="J50" s="81" t="s">
        <v>423</v>
      </c>
      <c r="K50" s="92">
        <v>74</v>
      </c>
      <c r="L50" s="83"/>
      <c r="M50" s="84">
        <v>84.5</v>
      </c>
      <c r="N50" s="85">
        <f t="shared" si="0"/>
        <v>0</v>
      </c>
    </row>
    <row r="51" spans="2:14" ht="15" customHeight="1" thickBot="1" x14ac:dyDescent="0.3">
      <c r="B51" s="131"/>
      <c r="C51" s="98" t="s">
        <v>55</v>
      </c>
      <c r="D51" s="81">
        <v>40</v>
      </c>
      <c r="E51" s="77"/>
      <c r="F51" s="99">
        <v>11.5</v>
      </c>
      <c r="G51" s="79">
        <f t="shared" si="4"/>
        <v>0</v>
      </c>
      <c r="I51" s="86" t="s">
        <v>401</v>
      </c>
      <c r="J51" s="81" t="s">
        <v>402</v>
      </c>
      <c r="K51" s="92">
        <v>75</v>
      </c>
      <c r="L51" s="83"/>
      <c r="M51" s="84">
        <v>23</v>
      </c>
      <c r="N51" s="85">
        <f t="shared" si="0"/>
        <v>0</v>
      </c>
    </row>
    <row r="52" spans="2:14" ht="15.75" thickBot="1" x14ac:dyDescent="0.3">
      <c r="B52" s="131" t="s">
        <v>56</v>
      </c>
      <c r="C52" s="72" t="s">
        <v>22</v>
      </c>
      <c r="D52" s="81">
        <v>41</v>
      </c>
      <c r="E52" s="73"/>
      <c r="F52" s="74">
        <v>5</v>
      </c>
      <c r="G52" s="75">
        <f>E52*F52</f>
        <v>0</v>
      </c>
      <c r="I52" s="131" t="s">
        <v>403</v>
      </c>
      <c r="J52" s="72" t="s">
        <v>404</v>
      </c>
      <c r="K52" s="92">
        <v>76</v>
      </c>
      <c r="L52" s="73"/>
      <c r="M52" s="74">
        <v>5</v>
      </c>
      <c r="N52" s="75">
        <f t="shared" si="0"/>
        <v>0</v>
      </c>
    </row>
    <row r="53" spans="2:14" ht="15.75" customHeight="1" thickBot="1" x14ac:dyDescent="0.3">
      <c r="B53" s="131"/>
      <c r="C53" s="76" t="s">
        <v>387</v>
      </c>
      <c r="D53" s="81">
        <v>42</v>
      </c>
      <c r="E53" s="77"/>
      <c r="F53" s="78">
        <v>6</v>
      </c>
      <c r="G53" s="79">
        <f t="shared" ref="G53:G55" si="5">E53*F53</f>
        <v>0</v>
      </c>
      <c r="I53" s="131" t="s">
        <v>85</v>
      </c>
      <c r="J53" s="92" t="s">
        <v>405</v>
      </c>
      <c r="K53" s="92">
        <v>77</v>
      </c>
      <c r="L53" s="94"/>
      <c r="M53" s="95">
        <v>9.5</v>
      </c>
      <c r="N53" s="96">
        <f t="shared" si="0"/>
        <v>0</v>
      </c>
    </row>
    <row r="54" spans="2:14" ht="15.75" thickBot="1" x14ac:dyDescent="0.3">
      <c r="B54" s="131" t="s">
        <v>58</v>
      </c>
      <c r="C54" s="72" t="s">
        <v>59</v>
      </c>
      <c r="D54" s="81">
        <v>43</v>
      </c>
      <c r="E54" s="73"/>
      <c r="F54" s="74">
        <v>7</v>
      </c>
      <c r="G54" s="75">
        <f t="shared" si="5"/>
        <v>0</v>
      </c>
      <c r="I54" s="131" t="s">
        <v>86</v>
      </c>
      <c r="J54" s="76" t="s">
        <v>406</v>
      </c>
      <c r="K54" s="92">
        <v>78</v>
      </c>
      <c r="L54" s="77"/>
      <c r="M54" s="78">
        <v>16.5</v>
      </c>
      <c r="N54" s="79">
        <f t="shared" si="0"/>
        <v>0</v>
      </c>
    </row>
    <row r="55" spans="2:14" ht="15" customHeight="1" thickBot="1" x14ac:dyDescent="0.3">
      <c r="B55" s="131"/>
      <c r="C55" s="76" t="s">
        <v>60</v>
      </c>
      <c r="D55" s="81">
        <v>44</v>
      </c>
      <c r="E55" s="77"/>
      <c r="F55" s="78">
        <v>13</v>
      </c>
      <c r="G55" s="79">
        <f t="shared" si="5"/>
        <v>0</v>
      </c>
      <c r="I55" s="131" t="s">
        <v>434</v>
      </c>
      <c r="J55" s="72" t="s">
        <v>408</v>
      </c>
      <c r="K55" s="92">
        <v>79</v>
      </c>
      <c r="L55" s="73"/>
      <c r="M55" s="74">
        <v>3.5</v>
      </c>
      <c r="N55" s="75">
        <f t="shared" si="0"/>
        <v>0</v>
      </c>
    </row>
    <row r="56" spans="2:14" ht="15.75" thickBot="1" x14ac:dyDescent="0.3">
      <c r="I56" s="131"/>
      <c r="J56" s="92" t="s">
        <v>409</v>
      </c>
      <c r="K56" s="92">
        <v>80</v>
      </c>
      <c r="L56" s="94"/>
      <c r="M56" s="95">
        <v>4</v>
      </c>
      <c r="N56" s="96">
        <f t="shared" si="0"/>
        <v>0</v>
      </c>
    </row>
    <row r="57" spans="2:14" ht="15" customHeight="1" thickBot="1" x14ac:dyDescent="0.3">
      <c r="I57" s="131"/>
      <c r="J57" s="76" t="s">
        <v>410</v>
      </c>
      <c r="K57" s="92">
        <v>81</v>
      </c>
      <c r="L57" s="77"/>
      <c r="M57" s="78">
        <v>6</v>
      </c>
      <c r="N57" s="79">
        <f t="shared" si="0"/>
        <v>0</v>
      </c>
    </row>
    <row r="58" spans="2:14" ht="15" customHeight="1" x14ac:dyDescent="0.25">
      <c r="I58" s="14"/>
    </row>
    <row r="59" spans="2:14" ht="15" customHeight="1" x14ac:dyDescent="0.25">
      <c r="I59" s="14"/>
      <c r="K59" s="14"/>
      <c r="L59" s="100"/>
      <c r="M59" s="101" t="s">
        <v>384</v>
      </c>
      <c r="N59" s="102" t="s">
        <v>383</v>
      </c>
    </row>
    <row r="60" spans="2:14" ht="15" customHeight="1" x14ac:dyDescent="0.25">
      <c r="B60" s="22" t="s">
        <v>87</v>
      </c>
      <c r="C60" s="23"/>
      <c r="D60" s="23"/>
      <c r="F60" s="21"/>
      <c r="G60" s="24">
        <f>SUM(G39:G55)+SUM(G21:G37)+SUM(N21:N57)</f>
        <v>0</v>
      </c>
      <c r="I60" s="133" t="str">
        <f>IF(M68+N68&gt;E36+E37,"Je hebt meer kleuren aangeduid dan je snijplanken besteld hebt! Pas je bestelling aan.",IF(M68+N68=E36+E37,"","Je hebt minder kleuren aangeduid dan je snijplanken besteld hebt! Pas je bestelling aan."))</f>
        <v/>
      </c>
      <c r="J60" s="132" t="s">
        <v>101</v>
      </c>
      <c r="K60" s="14"/>
      <c r="L60" s="103" t="s">
        <v>99</v>
      </c>
      <c r="M60" s="94"/>
      <c r="N60" s="104"/>
    </row>
    <row r="61" spans="2:14" ht="15" customHeight="1" x14ac:dyDescent="0.25">
      <c r="B61" s="23"/>
      <c r="C61" s="23"/>
      <c r="D61" s="23"/>
      <c r="F61" s="21"/>
      <c r="G61" s="25"/>
      <c r="I61" s="133"/>
      <c r="J61" s="132"/>
      <c r="K61" s="14"/>
      <c r="L61" s="103" t="s">
        <v>95</v>
      </c>
      <c r="M61" s="94"/>
      <c r="N61" s="104"/>
    </row>
    <row r="62" spans="2:14" ht="15" customHeight="1" x14ac:dyDescent="0.25">
      <c r="B62" s="22" t="str">
        <f>IF(G60&lt;600,B67,B68)</f>
        <v>Aangezien je totaalbedrag lager is dan €600, betaal je een verzendingskost van €12,50.</v>
      </c>
      <c r="C62" s="23"/>
      <c r="D62" s="23"/>
      <c r="F62" s="21"/>
      <c r="G62" s="25"/>
      <c r="I62" s="133"/>
      <c r="J62" s="132"/>
      <c r="K62" s="14"/>
      <c r="L62" s="103" t="s">
        <v>96</v>
      </c>
      <c r="M62" s="94"/>
      <c r="N62" s="104"/>
    </row>
    <row r="63" spans="2:14" ht="15" customHeight="1" x14ac:dyDescent="0.25">
      <c r="B63" s="22" t="s">
        <v>438</v>
      </c>
      <c r="C63" s="23"/>
      <c r="D63" s="23"/>
      <c r="F63" s="21"/>
      <c r="I63" s="133"/>
      <c r="J63" s="132"/>
      <c r="K63" s="14"/>
      <c r="L63" s="103" t="s">
        <v>97</v>
      </c>
      <c r="M63" s="94"/>
      <c r="N63" s="104"/>
    </row>
    <row r="64" spans="2:14" ht="15" customHeight="1" thickBot="1" x14ac:dyDescent="0.3">
      <c r="I64" s="133"/>
      <c r="J64" s="132"/>
      <c r="K64" s="14"/>
      <c r="L64" s="103" t="s">
        <v>98</v>
      </c>
      <c r="M64" s="94"/>
      <c r="N64" s="104"/>
    </row>
    <row r="65" spans="1:14" ht="15" customHeight="1" thickTop="1" thickBot="1" x14ac:dyDescent="0.3">
      <c r="B65" s="59" t="s">
        <v>437</v>
      </c>
      <c r="C65" s="23"/>
      <c r="D65" s="23"/>
      <c r="F65" s="21"/>
      <c r="G65" s="60">
        <f>(IF(G60&lt;600,IF(E75="x",G60,G60+12.5),G60))+5</f>
        <v>17.5</v>
      </c>
      <c r="I65" s="133"/>
      <c r="J65" s="132"/>
      <c r="K65" s="14"/>
      <c r="L65" s="105" t="s">
        <v>382</v>
      </c>
      <c r="M65" s="106"/>
      <c r="N65" s="107"/>
    </row>
    <row r="66" spans="1:14" ht="15.75" thickTop="1" x14ac:dyDescent="0.25">
      <c r="B66" s="22"/>
      <c r="C66" s="23"/>
      <c r="D66" s="23"/>
      <c r="F66" s="21"/>
      <c r="G66" s="25"/>
    </row>
    <row r="67" spans="1:14" hidden="1" x14ac:dyDescent="0.25">
      <c r="B67" s="12" t="s">
        <v>104</v>
      </c>
      <c r="G67" s="21"/>
    </row>
    <row r="68" spans="1:14" hidden="1" x14ac:dyDescent="0.25">
      <c r="B68" s="12" t="s">
        <v>105</v>
      </c>
      <c r="M68" s="12">
        <f>SUM(M60:M65)</f>
        <v>0</v>
      </c>
      <c r="N68" s="12">
        <f>SUM(N60:N65)</f>
        <v>0</v>
      </c>
    </row>
    <row r="69" spans="1:14" ht="30" customHeight="1" x14ac:dyDescent="0.25">
      <c r="B69" s="123" t="s">
        <v>14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</row>
    <row r="70" spans="1:14" x14ac:dyDescent="0.25"/>
    <row r="71" spans="1:14" ht="12.75" customHeight="1" x14ac:dyDescent="0.25">
      <c r="B71" s="127" t="s">
        <v>442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</row>
    <row r="72" spans="1:14" ht="12.75" customHeight="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</row>
    <row r="73" spans="1:14" ht="12.75" customHeight="1" thickBot="1" x14ac:dyDescent="0.3">
      <c r="B73" s="27" t="str">
        <f>IF(C11=0,"Je jeugdverblijf wil zijn bestelling graag ...",CONCATENATE(C11, " wil zijn bestelling graag ..."))</f>
        <v>Je jeugdverblijf wil zijn bestelling graag ...</v>
      </c>
      <c r="C73" s="27"/>
      <c r="D73" s="27"/>
    </row>
    <row r="74" spans="1:14" ht="14.1" customHeight="1" x14ac:dyDescent="0.25">
      <c r="B74" s="28" t="s">
        <v>89</v>
      </c>
      <c r="C74" s="26"/>
      <c r="D74" s="26"/>
      <c r="E74" s="37"/>
      <c r="F74" s="128" t="s">
        <v>102</v>
      </c>
      <c r="G74" s="129"/>
      <c r="H74" s="129"/>
      <c r="I74" s="130"/>
      <c r="J74" s="27"/>
      <c r="K74" s="27"/>
      <c r="L74" s="27"/>
      <c r="M74" s="27"/>
      <c r="N74" s="27"/>
    </row>
    <row r="75" spans="1:14" ht="14.1" customHeight="1" thickBot="1" x14ac:dyDescent="0.3">
      <c r="B75" s="26"/>
      <c r="C75" s="26"/>
      <c r="D75" s="26"/>
      <c r="E75" s="38"/>
      <c r="F75" s="124" t="s">
        <v>88</v>
      </c>
      <c r="G75" s="125"/>
      <c r="H75" s="125"/>
      <c r="I75" s="126"/>
      <c r="J75" s="26"/>
      <c r="K75" s="26"/>
      <c r="L75" s="26"/>
      <c r="M75" s="26"/>
      <c r="N75" s="26"/>
    </row>
    <row r="76" spans="1:14" x14ac:dyDescent="0.25">
      <c r="B76" s="14"/>
      <c r="C76" s="14"/>
      <c r="D76" s="14"/>
      <c r="E76" s="29"/>
      <c r="F76" s="118"/>
      <c r="G76" s="29"/>
      <c r="H76" s="29"/>
      <c r="I76" s="29"/>
      <c r="J76" s="29"/>
      <c r="K76" s="29"/>
      <c r="L76" s="29"/>
      <c r="M76" s="71"/>
      <c r="N76" s="29"/>
    </row>
    <row r="77" spans="1:14" x14ac:dyDescent="0.25">
      <c r="A77" s="30" t="s">
        <v>90</v>
      </c>
      <c r="B77" s="27" t="str">
        <f>B82</f>
        <v>Je jeugdverblijf wil zijn bestelling graag laten leveren op het volgende adres:</v>
      </c>
    </row>
    <row r="78" spans="1:14" x14ac:dyDescent="0.25">
      <c r="B78" s="2" t="s">
        <v>16</v>
      </c>
      <c r="C78" s="2"/>
      <c r="D78" s="2"/>
      <c r="E78" s="39"/>
      <c r="F78" s="31"/>
      <c r="G78" s="31"/>
      <c r="H78" s="2"/>
      <c r="I78" s="2"/>
      <c r="J78" s="2"/>
      <c r="K78" s="2"/>
      <c r="L78" s="2"/>
      <c r="M78" s="2"/>
      <c r="N78" s="2"/>
    </row>
    <row r="79" spans="1:14" x14ac:dyDescent="0.25">
      <c r="B79" s="27" t="s">
        <v>17</v>
      </c>
      <c r="E79" s="39"/>
      <c r="F79" s="32"/>
      <c r="G79" s="32"/>
    </row>
    <row r="80" spans="1:14" x14ac:dyDescent="0.25">
      <c r="F80" s="33"/>
      <c r="G80" s="33"/>
    </row>
    <row r="81" spans="1:14" x14ac:dyDescent="0.25">
      <c r="F81" s="33"/>
      <c r="G81" s="33"/>
    </row>
    <row r="82" spans="1:14" hidden="1" x14ac:dyDescent="0.25">
      <c r="B82" s="122" t="str">
        <f>IF(C11=0,"Je jeugdverblijf wil zijn bestelling graag laten leveren op het volgende adres:",CONCATENATE(C11," wil zijn bestelling graag laten leveren op het volgende adres:"))</f>
        <v>Je jeugdverblijf wil zijn bestelling graag laten leveren op het volgende adres:</v>
      </c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</row>
    <row r="83" spans="1:14" ht="30" customHeight="1" x14ac:dyDescent="0.25">
      <c r="A83" s="21"/>
      <c r="B83" s="123" t="s">
        <v>5</v>
      </c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</row>
    <row r="84" spans="1:14" x14ac:dyDescent="0.25">
      <c r="A84" s="21"/>
    </row>
    <row r="85" spans="1:14" s="11" customFormat="1" x14ac:dyDescent="0.25">
      <c r="A85" s="119"/>
      <c r="B85" s="34" t="s">
        <v>439</v>
      </c>
      <c r="C85" s="34"/>
      <c r="D85" s="34"/>
      <c r="E85" s="34"/>
      <c r="F85" s="34"/>
      <c r="G85" s="34"/>
      <c r="H85" s="34"/>
      <c r="I85" s="34"/>
      <c r="J85" s="34"/>
      <c r="K85" s="40"/>
    </row>
    <row r="86" spans="1:14" s="4" customFormat="1" x14ac:dyDescent="0.25">
      <c r="A86" s="120"/>
      <c r="B86" s="34"/>
      <c r="C86" s="34"/>
      <c r="D86" s="34"/>
      <c r="E86" s="34"/>
      <c r="F86" s="34"/>
      <c r="G86" s="34"/>
      <c r="H86" s="34"/>
      <c r="I86" s="34"/>
      <c r="J86" s="34"/>
      <c r="K86" s="41"/>
    </row>
    <row r="87" spans="1:14" s="4" customFormat="1" x14ac:dyDescent="0.25">
      <c r="A87" s="120"/>
      <c r="B87" s="42" t="s">
        <v>421</v>
      </c>
      <c r="C87" s="34"/>
      <c r="F87" s="34"/>
      <c r="H87" s="43"/>
      <c r="I87" s="121" t="s">
        <v>440</v>
      </c>
      <c r="K87" s="41"/>
    </row>
    <row r="88" spans="1:14" s="4" customFormat="1" x14ac:dyDescent="0.25">
      <c r="A88" s="120"/>
      <c r="B88" s="42" t="s">
        <v>422</v>
      </c>
      <c r="C88" s="34"/>
      <c r="G88" s="44" t="str">
        <f>CONCATENATE(IF(C11=0,"","CJT_"),IF(C11=0,"CJT_'naam jeugdverblijf'",C11),"__Samenaankoop_2020")</f>
        <v>CJT_'naam jeugdverblijf'__Samenaankoop_2020</v>
      </c>
      <c r="J88" s="35"/>
      <c r="K88" s="41"/>
    </row>
    <row r="89" spans="1:14" x14ac:dyDescent="0.25">
      <c r="A89" s="21"/>
      <c r="B89" s="13"/>
      <c r="C89" s="13"/>
      <c r="D89" s="13"/>
      <c r="E89" s="13"/>
      <c r="F89" s="13"/>
      <c r="G89" s="27"/>
      <c r="I89" s="27"/>
      <c r="J89" s="27"/>
      <c r="K89" s="27"/>
      <c r="L89" s="27"/>
      <c r="M89" s="27"/>
      <c r="N89" s="27"/>
    </row>
    <row r="90" spans="1:14" x14ac:dyDescent="0.25">
      <c r="A90" s="21"/>
      <c r="B90" s="27" t="s">
        <v>443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x14ac:dyDescent="0.25">
      <c r="A91" s="21"/>
      <c r="B91" s="27" t="s">
        <v>441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1:14" x14ac:dyDescent="0.25">
      <c r="A92" s="21"/>
    </row>
    <row r="93" spans="1:14" x14ac:dyDescent="0.25">
      <c r="A93" s="21"/>
      <c r="B93" s="27" t="s">
        <v>6</v>
      </c>
      <c r="C93" s="44" t="s">
        <v>379</v>
      </c>
      <c r="D93" s="35"/>
      <c r="E93" s="35"/>
    </row>
    <row r="94" spans="1:14" x14ac:dyDescent="0.25">
      <c r="A94" s="21"/>
      <c r="B94" s="27" t="s">
        <v>7</v>
      </c>
      <c r="C94" s="44" t="str">
        <f>CONCATENATE(IF(C11=0,"","CJT "),IF(C11=0,"CJT 'naam jeugdverblijf'",C11)," voorschot samenaankoop")</f>
        <v>CJT 'naam jeugdverblijf' voorschot samenaankoop</v>
      </c>
      <c r="D94" s="35"/>
      <c r="E94" s="35"/>
      <c r="F94" s="35"/>
      <c r="G94" s="35"/>
      <c r="H94" s="35"/>
      <c r="J94" s="36"/>
      <c r="K94" s="36"/>
    </row>
    <row r="95" spans="1:14" x14ac:dyDescent="0.25">
      <c r="A95" s="21"/>
    </row>
    <row r="96" spans="1:14" hidden="1" x14ac:dyDescent="0.25">
      <c r="A96" s="21"/>
    </row>
    <row r="97" spans="1:1" hidden="1" x14ac:dyDescent="0.25">
      <c r="A97" s="21"/>
    </row>
    <row r="98" spans="1:1" hidden="1" x14ac:dyDescent="0.25">
      <c r="A98" s="21"/>
    </row>
    <row r="99" spans="1:1" hidden="1" x14ac:dyDescent="0.25">
      <c r="A99" s="21"/>
    </row>
    <row r="100" spans="1:1" hidden="1" x14ac:dyDescent="0.25">
      <c r="A100" s="21"/>
    </row>
    <row r="101" spans="1:1" x14ac:dyDescent="0.25">
      <c r="A101" s="21"/>
    </row>
    <row r="102" spans="1:1" x14ac:dyDescent="0.25"/>
    <row r="103" spans="1:1" x14ac:dyDescent="0.25"/>
    <row r="104" spans="1:1" x14ac:dyDescent="0.25"/>
  </sheetData>
  <sheetProtection algorithmName="SHA-512" hashValue="WpyvcwCJFRVfSSGnMI/NdCl0v7YHLvmfnrhqax+GIphI71JVo4Fuux8dx4vUFv9uM3NqWYD6XMcjl4uB+FALxQ==" saltValue="c7TMWf2Ed/2dKtVYL1G9vQ==" spinCount="100000" sheet="1" selectLockedCells="1"/>
  <sortState xmlns:xlrd2="http://schemas.microsoft.com/office/spreadsheetml/2017/richdata2" ref="F62:F70">
    <sortCondition ref="F62"/>
  </sortState>
  <mergeCells count="27">
    <mergeCell ref="I21:I22"/>
    <mergeCell ref="C38:G38"/>
    <mergeCell ref="B2:N7"/>
    <mergeCell ref="B18:N18"/>
    <mergeCell ref="B8:N8"/>
    <mergeCell ref="B9:N9"/>
    <mergeCell ref="B21:B23"/>
    <mergeCell ref="I24:I26"/>
    <mergeCell ref="I37:I38"/>
    <mergeCell ref="I34:I35"/>
    <mergeCell ref="B25:B26"/>
    <mergeCell ref="B31:B33"/>
    <mergeCell ref="B36:B38"/>
    <mergeCell ref="B48:B49"/>
    <mergeCell ref="B50:B51"/>
    <mergeCell ref="B52:B53"/>
    <mergeCell ref="B54:B55"/>
    <mergeCell ref="J60:J65"/>
    <mergeCell ref="I60:I65"/>
    <mergeCell ref="I52:I54"/>
    <mergeCell ref="I55:I57"/>
    <mergeCell ref="B82:N82"/>
    <mergeCell ref="B83:N83"/>
    <mergeCell ref="B69:N69"/>
    <mergeCell ref="F75:I75"/>
    <mergeCell ref="B71:N71"/>
    <mergeCell ref="F74:I74"/>
  </mergeCells>
  <conditionalFormatting sqref="B65:B66 B62:B63">
    <cfRule type="containsText" dxfId="8" priority="11" operator="containsText" text="hoger">
      <formula>NOT(ISERROR(SEARCH("hoger",B62)))</formula>
    </cfRule>
    <cfRule type="containsText" dxfId="7" priority="12" operator="containsText" text="lage">
      <formula>NOT(ISERROR(SEARCH("lage",B62)))</formula>
    </cfRule>
  </conditionalFormatting>
  <conditionalFormatting sqref="C12">
    <cfRule type="beginsWith" dxfId="6" priority="9" operator="beginsWith" text="Vul">
      <formula>LEFT(C12,LEN("Vul"))="Vul"</formula>
    </cfRule>
  </conditionalFormatting>
  <conditionalFormatting sqref="M60:M65">
    <cfRule type="expression" dxfId="5" priority="8">
      <formula>$E$36&gt;$M$68</formula>
    </cfRule>
  </conditionalFormatting>
  <conditionalFormatting sqref="I60:I65">
    <cfRule type="containsText" dxfId="4" priority="6" operator="containsText" text="kleuren">
      <formula>NOT(ISERROR(SEARCH("kleuren",I60)))</formula>
    </cfRule>
  </conditionalFormatting>
  <conditionalFormatting sqref="N60:N65">
    <cfRule type="expression" dxfId="3" priority="4">
      <formula>$E$37&gt;$N$68</formula>
    </cfRule>
  </conditionalFormatting>
  <conditionalFormatting sqref="G21:G37 G39:G55 N21:N57">
    <cfRule type="cellIs" dxfId="2" priority="1" operator="equal">
      <formula>0</formula>
    </cfRule>
  </conditionalFormatting>
  <conditionalFormatting sqref="E36">
    <cfRule type="expression" dxfId="1" priority="15">
      <formula>$M$68&gt;$E$36</formula>
    </cfRule>
  </conditionalFormatting>
  <conditionalFormatting sqref="E37">
    <cfRule type="expression" dxfId="0" priority="17">
      <formula>$E$37&lt;$N$68</formula>
    </cfRule>
  </conditionalFormatting>
  <hyperlinks>
    <hyperlink ref="I87" r:id="rId1" xr:uid="{FFB32DAC-AEDD-4633-B532-863639D779E8}"/>
  </hyperlinks>
  <pageMargins left="0.7" right="0.7" top="0.75" bottom="0.75" header="0.3" footer="0.3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A3D84-8D96-4145-91C5-083E5706079D}">
  <sheetPr codeName="Blad3"/>
  <dimension ref="A1:B290"/>
  <sheetViews>
    <sheetView topLeftCell="A28" workbookViewId="0">
      <selection activeCell="B52" sqref="B52"/>
    </sheetView>
  </sheetViews>
  <sheetFormatPr defaultRowHeight="15" x14ac:dyDescent="0.25"/>
  <cols>
    <col min="1" max="1" width="5.5703125" style="58" bestFit="1" customWidth="1"/>
    <col min="2" max="2" width="49.42578125" style="58" bestFit="1" customWidth="1"/>
  </cols>
  <sheetData>
    <row r="1" spans="1:2" x14ac:dyDescent="0.25">
      <c r="A1" s="45">
        <v>1000</v>
      </c>
      <c r="B1" s="46" t="s">
        <v>106</v>
      </c>
    </row>
    <row r="2" spans="1:2" x14ac:dyDescent="0.25">
      <c r="A2" s="47">
        <v>1005</v>
      </c>
      <c r="B2" s="48" t="s">
        <v>107</v>
      </c>
    </row>
    <row r="3" spans="1:2" x14ac:dyDescent="0.25">
      <c r="A3" s="47">
        <v>1007</v>
      </c>
      <c r="B3" s="48" t="s">
        <v>108</v>
      </c>
    </row>
    <row r="4" spans="1:2" x14ac:dyDescent="0.25">
      <c r="A4" s="47">
        <v>1010</v>
      </c>
      <c r="B4" s="48" t="s">
        <v>109</v>
      </c>
    </row>
    <row r="5" spans="1:2" x14ac:dyDescent="0.25">
      <c r="A5" s="47">
        <v>1011</v>
      </c>
      <c r="B5" s="48" t="s">
        <v>110</v>
      </c>
    </row>
    <row r="6" spans="1:2" x14ac:dyDescent="0.25">
      <c r="A6" s="47">
        <v>1012</v>
      </c>
      <c r="B6" s="48" t="s">
        <v>111</v>
      </c>
    </row>
    <row r="7" spans="1:2" x14ac:dyDescent="0.25">
      <c r="A7" s="47">
        <v>1013</v>
      </c>
      <c r="B7" s="48" t="s">
        <v>112</v>
      </c>
    </row>
    <row r="8" spans="1:2" x14ac:dyDescent="0.25">
      <c r="A8" s="47">
        <v>1015</v>
      </c>
      <c r="B8" s="48" t="s">
        <v>113</v>
      </c>
    </row>
    <row r="9" spans="1:2" x14ac:dyDescent="0.25">
      <c r="A9" s="47">
        <v>1018</v>
      </c>
      <c r="B9" s="48" t="s">
        <v>114</v>
      </c>
    </row>
    <row r="10" spans="1:2" x14ac:dyDescent="0.25">
      <c r="A10" s="47">
        <v>1021</v>
      </c>
      <c r="B10" s="48" t="s">
        <v>115</v>
      </c>
    </row>
    <row r="11" spans="1:2" x14ac:dyDescent="0.25">
      <c r="A11" s="47">
        <v>1022</v>
      </c>
      <c r="B11" s="48" t="s">
        <v>116</v>
      </c>
    </row>
    <row r="12" spans="1:2" x14ac:dyDescent="0.25">
      <c r="A12" s="47">
        <v>1023</v>
      </c>
      <c r="B12" s="48" t="s">
        <v>117</v>
      </c>
    </row>
    <row r="13" spans="1:2" x14ac:dyDescent="0.25">
      <c r="A13" s="47">
        <v>1024</v>
      </c>
      <c r="B13" s="48" t="s">
        <v>118</v>
      </c>
    </row>
    <row r="14" spans="1:2" x14ac:dyDescent="0.25">
      <c r="A14" s="47">
        <v>1025</v>
      </c>
      <c r="B14" s="48" t="s">
        <v>119</v>
      </c>
    </row>
    <row r="15" spans="1:2" x14ac:dyDescent="0.25">
      <c r="A15" s="47">
        <v>1026</v>
      </c>
      <c r="B15" s="48" t="s">
        <v>120</v>
      </c>
    </row>
    <row r="16" spans="1:2" x14ac:dyDescent="0.25">
      <c r="A16" s="47">
        <v>1027</v>
      </c>
      <c r="B16" s="48" t="s">
        <v>121</v>
      </c>
    </row>
    <row r="17" spans="1:2" x14ac:dyDescent="0.25">
      <c r="A17" s="47">
        <v>1028</v>
      </c>
      <c r="B17" s="48" t="s">
        <v>122</v>
      </c>
    </row>
    <row r="18" spans="1:2" x14ac:dyDescent="0.25">
      <c r="A18" s="47">
        <v>1029</v>
      </c>
      <c r="B18" s="48" t="s">
        <v>123</v>
      </c>
    </row>
    <row r="19" spans="1:2" x14ac:dyDescent="0.25">
      <c r="A19" s="47">
        <v>1030</v>
      </c>
      <c r="B19" s="48" t="s">
        <v>124</v>
      </c>
    </row>
    <row r="20" spans="1:2" x14ac:dyDescent="0.25">
      <c r="A20" s="47">
        <v>1032</v>
      </c>
      <c r="B20" s="48" t="s">
        <v>125</v>
      </c>
    </row>
    <row r="21" spans="1:2" x14ac:dyDescent="0.25">
      <c r="A21" s="47">
        <v>1034</v>
      </c>
      <c r="B21" s="48" t="s">
        <v>126</v>
      </c>
    </row>
    <row r="22" spans="1:2" x14ac:dyDescent="0.25">
      <c r="A22" s="47">
        <v>1035</v>
      </c>
      <c r="B22" s="49" t="s">
        <v>127</v>
      </c>
    </row>
    <row r="23" spans="1:2" x14ac:dyDescent="0.25">
      <c r="A23" s="47">
        <v>1036</v>
      </c>
      <c r="B23" s="48" t="s">
        <v>128</v>
      </c>
    </row>
    <row r="24" spans="1:2" x14ac:dyDescent="0.25">
      <c r="A24" s="47">
        <v>1037</v>
      </c>
      <c r="B24" s="48" t="s">
        <v>129</v>
      </c>
    </row>
    <row r="25" spans="1:2" x14ac:dyDescent="0.25">
      <c r="A25" s="47">
        <v>1043</v>
      </c>
      <c r="B25" s="48" t="s">
        <v>130</v>
      </c>
    </row>
    <row r="26" spans="1:2" x14ac:dyDescent="0.25">
      <c r="A26" s="47">
        <v>1045</v>
      </c>
      <c r="B26" s="48" t="s">
        <v>131</v>
      </c>
    </row>
    <row r="27" spans="1:2" x14ac:dyDescent="0.25">
      <c r="A27" s="47">
        <v>1048</v>
      </c>
      <c r="B27" s="48" t="s">
        <v>132</v>
      </c>
    </row>
    <row r="28" spans="1:2" x14ac:dyDescent="0.25">
      <c r="A28" s="47">
        <v>1051</v>
      </c>
      <c r="B28" s="48" t="s">
        <v>133</v>
      </c>
    </row>
    <row r="29" spans="1:2" x14ac:dyDescent="0.25">
      <c r="A29" s="47">
        <v>1052</v>
      </c>
      <c r="B29" s="48" t="s">
        <v>134</v>
      </c>
    </row>
    <row r="30" spans="1:2" x14ac:dyDescent="0.25">
      <c r="A30" s="47">
        <v>1053</v>
      </c>
      <c r="B30" s="48" t="s">
        <v>135</v>
      </c>
    </row>
    <row r="31" spans="1:2" x14ac:dyDescent="0.25">
      <c r="A31" s="47">
        <v>1055</v>
      </c>
      <c r="B31" s="48" t="s">
        <v>136</v>
      </c>
    </row>
    <row r="32" spans="1:2" x14ac:dyDescent="0.25">
      <c r="A32" s="47">
        <v>1057</v>
      </c>
      <c r="B32" s="48" t="s">
        <v>137</v>
      </c>
    </row>
    <row r="33" spans="1:2" x14ac:dyDescent="0.25">
      <c r="A33" s="47">
        <v>1064</v>
      </c>
      <c r="B33" s="48" t="s">
        <v>138</v>
      </c>
    </row>
    <row r="34" spans="1:2" x14ac:dyDescent="0.25">
      <c r="A34" s="47">
        <v>1065</v>
      </c>
      <c r="B34" s="48" t="s">
        <v>139</v>
      </c>
    </row>
    <row r="35" spans="1:2" x14ac:dyDescent="0.25">
      <c r="A35" s="47">
        <v>1066</v>
      </c>
      <c r="B35" s="48" t="s">
        <v>140</v>
      </c>
    </row>
    <row r="36" spans="1:2" x14ac:dyDescent="0.25">
      <c r="A36" s="47">
        <v>1067</v>
      </c>
      <c r="B36" s="48" t="s">
        <v>141</v>
      </c>
    </row>
    <row r="37" spans="1:2" x14ac:dyDescent="0.25">
      <c r="A37" s="50"/>
      <c r="B37" s="51"/>
    </row>
    <row r="38" spans="1:2" x14ac:dyDescent="0.25">
      <c r="A38" s="45">
        <v>2000</v>
      </c>
      <c r="B38" s="46" t="s">
        <v>142</v>
      </c>
    </row>
    <row r="39" spans="1:2" x14ac:dyDescent="0.25">
      <c r="A39" s="52">
        <v>2001</v>
      </c>
      <c r="B39" s="53" t="s">
        <v>143</v>
      </c>
    </row>
    <row r="40" spans="1:2" x14ac:dyDescent="0.25">
      <c r="A40" s="47">
        <v>2002</v>
      </c>
      <c r="B40" s="48" t="s">
        <v>144</v>
      </c>
    </row>
    <row r="41" spans="1:2" x14ac:dyDescent="0.25">
      <c r="A41" s="47">
        <v>2003</v>
      </c>
      <c r="B41" s="48" t="s">
        <v>145</v>
      </c>
    </row>
    <row r="42" spans="1:2" x14ac:dyDescent="0.25">
      <c r="A42" s="47">
        <v>2004</v>
      </c>
      <c r="B42" s="48" t="s">
        <v>146</v>
      </c>
    </row>
    <row r="43" spans="1:2" x14ac:dyDescent="0.25">
      <c r="A43" s="47">
        <v>2006</v>
      </c>
      <c r="B43" s="48" t="s">
        <v>147</v>
      </c>
    </row>
    <row r="44" spans="1:2" x14ac:dyDescent="0.25">
      <c r="A44" s="47">
        <v>2008</v>
      </c>
      <c r="B44" s="48" t="s">
        <v>148</v>
      </c>
    </row>
    <row r="45" spans="1:2" x14ac:dyDescent="0.25">
      <c r="A45" s="47">
        <v>2010</v>
      </c>
      <c r="B45" s="48" t="s">
        <v>149</v>
      </c>
    </row>
    <row r="46" spans="1:2" x14ac:dyDescent="0.25">
      <c r="A46" s="47">
        <v>2011</v>
      </c>
      <c r="B46" s="48" t="s">
        <v>150</v>
      </c>
    </row>
    <row r="47" spans="1:2" x14ac:dyDescent="0.25">
      <c r="A47" s="47">
        <v>2014</v>
      </c>
      <c r="B47" s="48" t="s">
        <v>151</v>
      </c>
    </row>
    <row r="48" spans="1:2" x14ac:dyDescent="0.25">
      <c r="A48" s="47">
        <v>2016</v>
      </c>
      <c r="B48" s="48" t="s">
        <v>152</v>
      </c>
    </row>
    <row r="49" spans="1:2" x14ac:dyDescent="0.25">
      <c r="A49" s="47">
        <v>2020</v>
      </c>
      <c r="B49" s="48" t="s">
        <v>153</v>
      </c>
    </row>
    <row r="50" spans="1:2" x14ac:dyDescent="0.25">
      <c r="A50" s="47">
        <v>2021</v>
      </c>
      <c r="B50" s="48" t="s">
        <v>154</v>
      </c>
    </row>
    <row r="51" spans="1:2" x14ac:dyDescent="0.25">
      <c r="A51" s="47">
        <v>2022</v>
      </c>
      <c r="B51" s="48" t="s">
        <v>155</v>
      </c>
    </row>
    <row r="52" spans="1:2" x14ac:dyDescent="0.25">
      <c r="A52" s="47">
        <v>2023</v>
      </c>
      <c r="B52" s="48" t="s">
        <v>156</v>
      </c>
    </row>
    <row r="53" spans="1:2" x14ac:dyDescent="0.25">
      <c r="A53" s="47">
        <v>2030</v>
      </c>
      <c r="B53" s="48" t="s">
        <v>157</v>
      </c>
    </row>
    <row r="54" spans="1:2" x14ac:dyDescent="0.25">
      <c r="A54" s="50"/>
      <c r="B54" s="51"/>
    </row>
    <row r="55" spans="1:2" x14ac:dyDescent="0.25">
      <c r="A55" s="45">
        <v>3000</v>
      </c>
      <c r="B55" s="46" t="s">
        <v>158</v>
      </c>
    </row>
    <row r="56" spans="1:2" x14ac:dyDescent="0.25">
      <c r="A56" s="52">
        <v>3002</v>
      </c>
      <c r="B56" s="53" t="s">
        <v>159</v>
      </c>
    </row>
    <row r="57" spans="1:2" x14ac:dyDescent="0.25">
      <c r="A57" s="47">
        <v>3005</v>
      </c>
      <c r="B57" s="48" t="s">
        <v>160</v>
      </c>
    </row>
    <row r="58" spans="1:2" x14ac:dyDescent="0.25">
      <c r="A58" s="47">
        <v>3006</v>
      </c>
      <c r="B58" s="48" t="s">
        <v>161</v>
      </c>
    </row>
    <row r="59" spans="1:2" x14ac:dyDescent="0.25">
      <c r="A59" s="47">
        <v>3007</v>
      </c>
      <c r="B59" s="48" t="s">
        <v>162</v>
      </c>
    </row>
    <row r="60" spans="1:2" x14ac:dyDescent="0.25">
      <c r="A60" s="47">
        <v>3009</v>
      </c>
      <c r="B60" s="48" t="s">
        <v>163</v>
      </c>
    </row>
    <row r="61" spans="1:2" x14ac:dyDescent="0.25">
      <c r="A61" s="47">
        <v>3010</v>
      </c>
      <c r="B61" s="48" t="s">
        <v>164</v>
      </c>
    </row>
    <row r="62" spans="1:2" x14ac:dyDescent="0.25">
      <c r="A62" s="47">
        <v>3011</v>
      </c>
      <c r="B62" s="48" t="s">
        <v>165</v>
      </c>
    </row>
    <row r="63" spans="1:2" x14ac:dyDescent="0.25">
      <c r="A63" s="47">
        <v>3012</v>
      </c>
      <c r="B63" s="48" t="s">
        <v>166</v>
      </c>
    </row>
    <row r="64" spans="1:2" x14ac:dyDescent="0.25">
      <c r="A64" s="47">
        <v>3014</v>
      </c>
      <c r="B64" s="48" t="s">
        <v>167</v>
      </c>
    </row>
    <row r="65" spans="1:2" x14ac:dyDescent="0.25">
      <c r="A65" s="47">
        <v>3015</v>
      </c>
      <c r="B65" s="48" t="s">
        <v>168</v>
      </c>
    </row>
    <row r="66" spans="1:2" x14ac:dyDescent="0.25">
      <c r="A66" s="47">
        <v>3017</v>
      </c>
      <c r="B66" s="48" t="s">
        <v>169</v>
      </c>
    </row>
    <row r="67" spans="1:2" x14ac:dyDescent="0.25">
      <c r="A67" s="47">
        <v>3018</v>
      </c>
      <c r="B67" s="48" t="s">
        <v>170</v>
      </c>
    </row>
    <row r="68" spans="1:2" x14ac:dyDescent="0.25">
      <c r="A68" s="47">
        <v>3019</v>
      </c>
      <c r="B68" s="48" t="s">
        <v>171</v>
      </c>
    </row>
    <row r="69" spans="1:2" x14ac:dyDescent="0.25">
      <c r="A69" s="47">
        <v>3023</v>
      </c>
      <c r="B69" s="48" t="s">
        <v>172</v>
      </c>
    </row>
    <row r="70" spans="1:2" x14ac:dyDescent="0.25">
      <c r="A70" s="47">
        <v>3024</v>
      </c>
      <c r="B70" s="48" t="s">
        <v>173</v>
      </c>
    </row>
    <row r="71" spans="1:2" x14ac:dyDescent="0.25">
      <c r="A71" s="47">
        <v>3026</v>
      </c>
      <c r="B71" s="48" t="s">
        <v>174</v>
      </c>
    </row>
    <row r="72" spans="1:2" x14ac:dyDescent="0.25">
      <c r="A72" s="47">
        <v>3028</v>
      </c>
      <c r="B72" s="48" t="s">
        <v>175</v>
      </c>
    </row>
    <row r="73" spans="1:2" x14ac:dyDescent="0.25">
      <c r="A73" s="47">
        <v>3029</v>
      </c>
      <c r="B73" s="48" t="s">
        <v>176</v>
      </c>
    </row>
    <row r="74" spans="1:2" x14ac:dyDescent="0.25">
      <c r="A74" s="47">
        <v>3030</v>
      </c>
      <c r="B74" s="48" t="s">
        <v>177</v>
      </c>
    </row>
    <row r="75" spans="1:2" x14ac:dyDescent="0.25">
      <c r="A75" s="47">
        <v>3031</v>
      </c>
      <c r="B75" s="48" t="s">
        <v>178</v>
      </c>
    </row>
    <row r="76" spans="1:2" x14ac:dyDescent="0.25">
      <c r="A76" s="47">
        <v>3032</v>
      </c>
      <c r="B76" s="48" t="s">
        <v>179</v>
      </c>
    </row>
    <row r="77" spans="1:2" x14ac:dyDescent="0.25">
      <c r="A77" s="47">
        <v>3033</v>
      </c>
      <c r="B77" s="48" t="s">
        <v>180</v>
      </c>
    </row>
    <row r="78" spans="1:2" x14ac:dyDescent="0.25">
      <c r="A78" s="47">
        <v>3034</v>
      </c>
      <c r="B78" s="48" t="s">
        <v>181</v>
      </c>
    </row>
    <row r="79" spans="1:2" x14ac:dyDescent="0.25">
      <c r="A79" s="47">
        <v>3035</v>
      </c>
      <c r="B79" s="48" t="s">
        <v>182</v>
      </c>
    </row>
    <row r="80" spans="1:2" x14ac:dyDescent="0.25">
      <c r="A80" s="47">
        <v>3036</v>
      </c>
      <c r="B80" s="48" t="s">
        <v>183</v>
      </c>
    </row>
    <row r="81" spans="1:2" x14ac:dyDescent="0.25">
      <c r="A81" s="47">
        <v>3037</v>
      </c>
      <c r="B81" s="49" t="s">
        <v>184</v>
      </c>
    </row>
    <row r="82" spans="1:2" x14ac:dyDescent="0.25">
      <c r="A82" s="47">
        <v>3039</v>
      </c>
      <c r="B82" s="48" t="s">
        <v>185</v>
      </c>
    </row>
    <row r="83" spans="1:2" x14ac:dyDescent="0.25">
      <c r="A83" s="47">
        <v>3040</v>
      </c>
      <c r="B83" s="48" t="s">
        <v>186</v>
      </c>
    </row>
    <row r="84" spans="1:2" x14ac:dyDescent="0.25">
      <c r="A84" s="47">
        <v>3041</v>
      </c>
      <c r="B84" s="48" t="s">
        <v>187</v>
      </c>
    </row>
    <row r="85" spans="1:2" x14ac:dyDescent="0.25">
      <c r="A85" s="47">
        <v>3042</v>
      </c>
      <c r="B85" s="48" t="s">
        <v>188</v>
      </c>
    </row>
    <row r="86" spans="1:2" x14ac:dyDescent="0.25">
      <c r="A86" s="47">
        <v>3045</v>
      </c>
      <c r="B86" s="48" t="s">
        <v>189</v>
      </c>
    </row>
    <row r="87" spans="1:2" x14ac:dyDescent="0.25">
      <c r="A87" s="47">
        <v>3046</v>
      </c>
      <c r="B87" s="48" t="s">
        <v>190</v>
      </c>
    </row>
    <row r="88" spans="1:2" x14ac:dyDescent="0.25">
      <c r="A88" s="47">
        <v>3047</v>
      </c>
      <c r="B88" s="48" t="s">
        <v>191</v>
      </c>
    </row>
    <row r="89" spans="1:2" x14ac:dyDescent="0.25">
      <c r="A89" s="47">
        <v>3050</v>
      </c>
      <c r="B89" s="48" t="s">
        <v>192</v>
      </c>
    </row>
    <row r="90" spans="1:2" x14ac:dyDescent="0.25">
      <c r="A90" s="47">
        <v>3051</v>
      </c>
      <c r="B90" s="48" t="s">
        <v>193</v>
      </c>
    </row>
    <row r="91" spans="1:2" x14ac:dyDescent="0.25">
      <c r="A91" s="47">
        <v>3052</v>
      </c>
      <c r="B91" s="48" t="s">
        <v>194</v>
      </c>
    </row>
    <row r="92" spans="1:2" x14ac:dyDescent="0.25">
      <c r="A92" s="47">
        <v>3055</v>
      </c>
      <c r="B92" s="48" t="s">
        <v>195</v>
      </c>
    </row>
    <row r="93" spans="1:2" x14ac:dyDescent="0.25">
      <c r="A93" s="47">
        <v>3057</v>
      </c>
      <c r="B93" s="48" t="s">
        <v>196</v>
      </c>
    </row>
    <row r="94" spans="1:2" x14ac:dyDescent="0.25">
      <c r="A94" s="47">
        <v>3059</v>
      </c>
      <c r="B94" s="48" t="s">
        <v>197</v>
      </c>
    </row>
    <row r="95" spans="1:2" x14ac:dyDescent="0.25">
      <c r="A95" s="54">
        <v>3060</v>
      </c>
      <c r="B95" s="55" t="s">
        <v>198</v>
      </c>
    </row>
    <row r="96" spans="1:2" x14ac:dyDescent="0.25">
      <c r="A96" s="47">
        <v>3061</v>
      </c>
      <c r="B96" s="48" t="s">
        <v>199</v>
      </c>
    </row>
    <row r="97" spans="1:2" x14ac:dyDescent="0.25">
      <c r="A97" s="52">
        <v>3062</v>
      </c>
      <c r="B97" s="53" t="s">
        <v>200</v>
      </c>
    </row>
    <row r="98" spans="1:2" x14ac:dyDescent="0.25">
      <c r="A98" s="47">
        <v>3063</v>
      </c>
      <c r="B98" s="48" t="s">
        <v>201</v>
      </c>
    </row>
    <row r="99" spans="1:2" x14ac:dyDescent="0.25">
      <c r="A99" s="47">
        <v>3064</v>
      </c>
      <c r="B99" s="48" t="s">
        <v>202</v>
      </c>
    </row>
    <row r="100" spans="1:2" x14ac:dyDescent="0.25">
      <c r="A100" s="47">
        <v>3065</v>
      </c>
      <c r="B100" s="48" t="s">
        <v>203</v>
      </c>
    </row>
    <row r="101" spans="1:2" x14ac:dyDescent="0.25">
      <c r="A101" s="47">
        <v>3066</v>
      </c>
      <c r="B101" s="48" t="s">
        <v>204</v>
      </c>
    </row>
    <row r="102" spans="1:2" x14ac:dyDescent="0.25">
      <c r="A102" s="47">
        <v>3068</v>
      </c>
      <c r="B102" s="48" t="s">
        <v>205</v>
      </c>
    </row>
    <row r="103" spans="1:2" x14ac:dyDescent="0.25">
      <c r="A103" s="47">
        <v>3069</v>
      </c>
      <c r="B103" s="48" t="s">
        <v>206</v>
      </c>
    </row>
    <row r="104" spans="1:2" x14ac:dyDescent="0.25">
      <c r="A104" s="47">
        <v>3070</v>
      </c>
      <c r="B104" s="48" t="s">
        <v>207</v>
      </c>
    </row>
    <row r="105" spans="1:2" x14ac:dyDescent="0.25">
      <c r="A105" s="47">
        <v>3072</v>
      </c>
      <c r="B105" s="48" t="s">
        <v>208</v>
      </c>
    </row>
    <row r="106" spans="1:2" x14ac:dyDescent="0.25">
      <c r="A106" s="47">
        <v>3075</v>
      </c>
      <c r="B106" s="48" t="s">
        <v>201</v>
      </c>
    </row>
    <row r="107" spans="1:2" x14ac:dyDescent="0.25">
      <c r="A107" s="47">
        <v>3077</v>
      </c>
      <c r="B107" s="48" t="s">
        <v>209</v>
      </c>
    </row>
    <row r="108" spans="1:2" x14ac:dyDescent="0.25">
      <c r="A108" s="47">
        <v>3083</v>
      </c>
      <c r="B108" s="48" t="s">
        <v>210</v>
      </c>
    </row>
    <row r="109" spans="1:2" x14ac:dyDescent="0.25">
      <c r="A109" s="47">
        <v>3085</v>
      </c>
      <c r="B109" s="48" t="s">
        <v>211</v>
      </c>
    </row>
    <row r="110" spans="1:2" x14ac:dyDescent="0.25">
      <c r="A110" s="47">
        <v>3088</v>
      </c>
      <c r="B110" s="48" t="s">
        <v>212</v>
      </c>
    </row>
    <row r="111" spans="1:2" x14ac:dyDescent="0.25">
      <c r="A111" s="50"/>
      <c r="B111" s="51"/>
    </row>
    <row r="112" spans="1:2" x14ac:dyDescent="0.25">
      <c r="A112" s="45">
        <v>5000</v>
      </c>
      <c r="B112" s="46" t="s">
        <v>213</v>
      </c>
    </row>
    <row r="113" spans="1:2" x14ac:dyDescent="0.25">
      <c r="A113" s="52">
        <v>5002</v>
      </c>
      <c r="B113" s="53" t="s">
        <v>214</v>
      </c>
    </row>
    <row r="114" spans="1:2" x14ac:dyDescent="0.25">
      <c r="A114" s="47">
        <v>5004</v>
      </c>
      <c r="B114" s="48" t="s">
        <v>215</v>
      </c>
    </row>
    <row r="115" spans="1:2" x14ac:dyDescent="0.25">
      <c r="A115" s="47">
        <v>5006</v>
      </c>
      <c r="B115" s="48" t="s">
        <v>216</v>
      </c>
    </row>
    <row r="116" spans="1:2" x14ac:dyDescent="0.25">
      <c r="A116" s="47">
        <v>5007</v>
      </c>
      <c r="B116" s="48" t="s">
        <v>217</v>
      </c>
    </row>
    <row r="117" spans="1:2" x14ac:dyDescent="0.25">
      <c r="A117" s="47">
        <v>5008</v>
      </c>
      <c r="B117" s="48" t="s">
        <v>218</v>
      </c>
    </row>
    <row r="118" spans="1:2" x14ac:dyDescent="0.25">
      <c r="A118" s="47">
        <v>5102</v>
      </c>
      <c r="B118" s="48" t="s">
        <v>219</v>
      </c>
    </row>
    <row r="119" spans="1:2" x14ac:dyDescent="0.25">
      <c r="A119" s="47">
        <v>5104</v>
      </c>
      <c r="B119" s="48" t="s">
        <v>220</v>
      </c>
    </row>
    <row r="120" spans="1:2" x14ac:dyDescent="0.25">
      <c r="A120" s="47">
        <v>5105</v>
      </c>
      <c r="B120" s="48" t="s">
        <v>221</v>
      </c>
    </row>
    <row r="121" spans="1:2" x14ac:dyDescent="0.25">
      <c r="A121" s="47">
        <v>5106</v>
      </c>
      <c r="B121" s="48" t="s">
        <v>222</v>
      </c>
    </row>
    <row r="122" spans="1:2" x14ac:dyDescent="0.25">
      <c r="A122" s="47">
        <v>5107</v>
      </c>
      <c r="B122" s="48" t="s">
        <v>223</v>
      </c>
    </row>
    <row r="123" spans="1:2" x14ac:dyDescent="0.25">
      <c r="A123" s="47">
        <v>5108</v>
      </c>
      <c r="B123" s="48" t="s">
        <v>224</v>
      </c>
    </row>
    <row r="124" spans="1:2" x14ac:dyDescent="0.25">
      <c r="A124" s="47">
        <v>5110</v>
      </c>
      <c r="B124" s="48" t="s">
        <v>225</v>
      </c>
    </row>
    <row r="125" spans="1:2" x14ac:dyDescent="0.25">
      <c r="A125" s="47">
        <v>5204</v>
      </c>
      <c r="B125" s="48" t="s">
        <v>226</v>
      </c>
    </row>
    <row r="126" spans="1:2" x14ac:dyDescent="0.25">
      <c r="A126" s="47">
        <v>5205</v>
      </c>
      <c r="B126" s="48" t="s">
        <v>227</v>
      </c>
    </row>
    <row r="127" spans="1:2" x14ac:dyDescent="0.25">
      <c r="A127" s="47">
        <v>5206</v>
      </c>
      <c r="B127" s="48" t="s">
        <v>228</v>
      </c>
    </row>
    <row r="128" spans="1:2" x14ac:dyDescent="0.25">
      <c r="A128" s="47">
        <v>5207</v>
      </c>
      <c r="B128" s="48" t="s">
        <v>229</v>
      </c>
    </row>
    <row r="129" spans="1:2" x14ac:dyDescent="0.25">
      <c r="A129" s="47">
        <v>5208</v>
      </c>
      <c r="B129" s="48" t="s">
        <v>230</v>
      </c>
    </row>
    <row r="130" spans="1:2" x14ac:dyDescent="0.25">
      <c r="A130" s="47">
        <v>5210</v>
      </c>
      <c r="B130" s="48" t="s">
        <v>231</v>
      </c>
    </row>
    <row r="131" spans="1:2" x14ac:dyDescent="0.25">
      <c r="A131" s="47">
        <v>5214</v>
      </c>
      <c r="B131" s="48" t="s">
        <v>232</v>
      </c>
    </row>
    <row r="132" spans="1:2" x14ac:dyDescent="0.25">
      <c r="A132" s="47">
        <v>5301</v>
      </c>
      <c r="B132" s="48" t="s">
        <v>233</v>
      </c>
    </row>
    <row r="133" spans="1:2" x14ac:dyDescent="0.25">
      <c r="A133" s="47">
        <v>5302</v>
      </c>
      <c r="B133" s="48" t="s">
        <v>234</v>
      </c>
    </row>
    <row r="134" spans="1:2" x14ac:dyDescent="0.25">
      <c r="A134" s="47">
        <v>5307</v>
      </c>
      <c r="B134" s="48" t="s">
        <v>235</v>
      </c>
    </row>
    <row r="135" spans="1:2" x14ac:dyDescent="0.25">
      <c r="A135" s="47">
        <v>5308</v>
      </c>
      <c r="B135" s="48" t="s">
        <v>236</v>
      </c>
    </row>
    <row r="136" spans="1:2" x14ac:dyDescent="0.25">
      <c r="A136" s="47">
        <v>5309</v>
      </c>
      <c r="B136" s="48" t="s">
        <v>237</v>
      </c>
    </row>
    <row r="137" spans="1:2" x14ac:dyDescent="0.25">
      <c r="A137" s="47">
        <v>5310</v>
      </c>
      <c r="B137" s="48" t="s">
        <v>238</v>
      </c>
    </row>
    <row r="138" spans="1:2" x14ac:dyDescent="0.25">
      <c r="A138" s="47">
        <v>5311</v>
      </c>
      <c r="B138" s="48" t="s">
        <v>239</v>
      </c>
    </row>
    <row r="139" spans="1:2" x14ac:dyDescent="0.25">
      <c r="A139" s="47">
        <v>5312</v>
      </c>
      <c r="B139" s="48" t="s">
        <v>240</v>
      </c>
    </row>
    <row r="140" spans="1:2" x14ac:dyDescent="0.25">
      <c r="A140" s="47">
        <v>5313</v>
      </c>
      <c r="B140" s="48" t="s">
        <v>241</v>
      </c>
    </row>
    <row r="141" spans="1:2" x14ac:dyDescent="0.25">
      <c r="A141" s="47">
        <v>5315</v>
      </c>
      <c r="B141" s="48" t="s">
        <v>242</v>
      </c>
    </row>
    <row r="142" spans="1:2" x14ac:dyDescent="0.25">
      <c r="A142" s="47">
        <v>5401</v>
      </c>
      <c r="B142" s="48" t="s">
        <v>243</v>
      </c>
    </row>
    <row r="143" spans="1:2" x14ac:dyDescent="0.25">
      <c r="A143" s="47">
        <v>5402</v>
      </c>
      <c r="B143" s="48" t="s">
        <v>244</v>
      </c>
    </row>
    <row r="144" spans="1:2" x14ac:dyDescent="0.25">
      <c r="A144" s="47">
        <v>5403</v>
      </c>
      <c r="B144" s="48" t="s">
        <v>245</v>
      </c>
    </row>
    <row r="145" spans="1:2" x14ac:dyDescent="0.25">
      <c r="A145" s="47">
        <v>5404</v>
      </c>
      <c r="B145" s="48" t="s">
        <v>246</v>
      </c>
    </row>
    <row r="146" spans="1:2" x14ac:dyDescent="0.25">
      <c r="A146" s="47">
        <v>5405</v>
      </c>
      <c r="B146" s="48" t="s">
        <v>247</v>
      </c>
    </row>
    <row r="147" spans="1:2" x14ac:dyDescent="0.25">
      <c r="A147" s="47">
        <v>5406</v>
      </c>
      <c r="B147" s="48" t="s">
        <v>248</v>
      </c>
    </row>
    <row r="148" spans="1:2" x14ac:dyDescent="0.25">
      <c r="A148" s="47">
        <v>5407</v>
      </c>
      <c r="B148" s="48" t="s">
        <v>249</v>
      </c>
    </row>
    <row r="149" spans="1:2" x14ac:dyDescent="0.25">
      <c r="A149" s="47">
        <v>5408</v>
      </c>
      <c r="B149" s="48" t="s">
        <v>250</v>
      </c>
    </row>
    <row r="150" spans="1:2" x14ac:dyDescent="0.25">
      <c r="A150" s="47">
        <v>5409</v>
      </c>
      <c r="B150" s="48" t="s">
        <v>251</v>
      </c>
    </row>
    <row r="151" spans="1:2" x14ac:dyDescent="0.25">
      <c r="A151" s="47">
        <v>5410</v>
      </c>
      <c r="B151" s="48" t="s">
        <v>252</v>
      </c>
    </row>
    <row r="152" spans="1:2" x14ac:dyDescent="0.25">
      <c r="A152" s="47">
        <v>5411</v>
      </c>
      <c r="B152" s="48" t="s">
        <v>253</v>
      </c>
    </row>
    <row r="153" spans="1:2" x14ac:dyDescent="0.25">
      <c r="A153" s="54">
        <v>5501</v>
      </c>
      <c r="B153" s="55" t="s">
        <v>254</v>
      </c>
    </row>
    <row r="154" spans="1:2" x14ac:dyDescent="0.25">
      <c r="A154" s="47">
        <v>5503</v>
      </c>
      <c r="B154" s="48" t="s">
        <v>255</v>
      </c>
    </row>
    <row r="155" spans="1:2" x14ac:dyDescent="0.25">
      <c r="A155" s="52">
        <v>5505</v>
      </c>
      <c r="B155" s="53" t="s">
        <v>256</v>
      </c>
    </row>
    <row r="156" spans="1:2" x14ac:dyDescent="0.25">
      <c r="A156" s="47">
        <v>5506</v>
      </c>
      <c r="B156" s="48" t="s">
        <v>257</v>
      </c>
    </row>
    <row r="157" spans="1:2" x14ac:dyDescent="0.25">
      <c r="A157" s="47">
        <v>5507</v>
      </c>
      <c r="B157" s="48" t="s">
        <v>258</v>
      </c>
    </row>
    <row r="158" spans="1:2" x14ac:dyDescent="0.25">
      <c r="A158" s="47">
        <v>5508</v>
      </c>
      <c r="B158" s="48" t="s">
        <v>259</v>
      </c>
    </row>
    <row r="159" spans="1:2" x14ac:dyDescent="0.25">
      <c r="A159" s="47">
        <v>5510</v>
      </c>
      <c r="B159" s="48" t="s">
        <v>260</v>
      </c>
    </row>
    <row r="160" spans="1:2" x14ac:dyDescent="0.25">
      <c r="A160" s="47">
        <v>5511</v>
      </c>
      <c r="B160" s="48" t="s">
        <v>261</v>
      </c>
    </row>
    <row r="161" spans="1:2" x14ac:dyDescent="0.25">
      <c r="A161" s="47">
        <v>5513</v>
      </c>
      <c r="B161" s="48" t="s">
        <v>262</v>
      </c>
    </row>
    <row r="162" spans="1:2" x14ac:dyDescent="0.25">
      <c r="A162" s="47">
        <v>5515</v>
      </c>
      <c r="B162" s="48" t="s">
        <v>263</v>
      </c>
    </row>
    <row r="163" spans="1:2" x14ac:dyDescent="0.25">
      <c r="A163" s="47">
        <v>5516</v>
      </c>
      <c r="B163" s="48" t="s">
        <v>264</v>
      </c>
    </row>
    <row r="164" spans="1:2" x14ac:dyDescent="0.25">
      <c r="A164" s="47">
        <v>5603</v>
      </c>
      <c r="B164" s="48" t="s">
        <v>265</v>
      </c>
    </row>
    <row r="165" spans="1:2" x14ac:dyDescent="0.25">
      <c r="A165" s="47">
        <v>5607</v>
      </c>
      <c r="B165" s="48" t="s">
        <v>266</v>
      </c>
    </row>
    <row r="166" spans="1:2" x14ac:dyDescent="0.25">
      <c r="A166" s="47">
        <v>5612</v>
      </c>
      <c r="B166" s="48" t="s">
        <v>267</v>
      </c>
    </row>
    <row r="167" spans="1:2" x14ac:dyDescent="0.25">
      <c r="A167" s="47">
        <v>5701</v>
      </c>
      <c r="B167" s="48" t="s">
        <v>268</v>
      </c>
    </row>
    <row r="168" spans="1:2" x14ac:dyDescent="0.25">
      <c r="A168" s="47">
        <v>5704</v>
      </c>
      <c r="B168" s="48" t="s">
        <v>269</v>
      </c>
    </row>
    <row r="169" spans="1:2" x14ac:dyDescent="0.25">
      <c r="A169" s="47">
        <v>5709</v>
      </c>
      <c r="B169" s="48" t="s">
        <v>270</v>
      </c>
    </row>
    <row r="170" spans="1:2" x14ac:dyDescent="0.25">
      <c r="A170" s="47">
        <v>5802</v>
      </c>
      <c r="B170" s="48" t="s">
        <v>271</v>
      </c>
    </row>
    <row r="171" spans="1:2" x14ac:dyDescent="0.25">
      <c r="A171" s="47">
        <v>5804</v>
      </c>
      <c r="B171" s="48" t="s">
        <v>272</v>
      </c>
    </row>
    <row r="172" spans="1:2" x14ac:dyDescent="0.25">
      <c r="A172" s="47">
        <v>5805</v>
      </c>
      <c r="B172" s="48" t="s">
        <v>273</v>
      </c>
    </row>
    <row r="173" spans="1:2" x14ac:dyDescent="0.25">
      <c r="A173" s="47">
        <v>5807</v>
      </c>
      <c r="B173" s="48" t="s">
        <v>274</v>
      </c>
    </row>
    <row r="174" spans="1:2" x14ac:dyDescent="0.25">
      <c r="A174" s="47">
        <v>5810</v>
      </c>
      <c r="B174" s="48" t="s">
        <v>275</v>
      </c>
    </row>
    <row r="175" spans="1:2" x14ac:dyDescent="0.25">
      <c r="A175" s="47">
        <v>5811</v>
      </c>
      <c r="B175" s="48" t="s">
        <v>276</v>
      </c>
    </row>
    <row r="176" spans="1:2" x14ac:dyDescent="0.25">
      <c r="A176" s="47">
        <v>5815</v>
      </c>
      <c r="B176" s="48" t="s">
        <v>277</v>
      </c>
    </row>
    <row r="177" spans="1:2" x14ac:dyDescent="0.25">
      <c r="A177" s="47">
        <v>5902</v>
      </c>
      <c r="B177" s="48" t="s">
        <v>278</v>
      </c>
    </row>
    <row r="178" spans="1:2" x14ac:dyDescent="0.25">
      <c r="A178" s="47">
        <v>5905</v>
      </c>
      <c r="B178" s="48" t="s">
        <v>279</v>
      </c>
    </row>
    <row r="179" spans="1:2" x14ac:dyDescent="0.25">
      <c r="A179" s="47">
        <v>5908</v>
      </c>
      <c r="B179" s="48" t="s">
        <v>280</v>
      </c>
    </row>
    <row r="180" spans="1:2" x14ac:dyDescent="0.25">
      <c r="A180" s="47">
        <v>5909</v>
      </c>
      <c r="B180" s="48" t="s">
        <v>281</v>
      </c>
    </row>
    <row r="181" spans="1:2" x14ac:dyDescent="0.25">
      <c r="A181" s="47">
        <v>5912</v>
      </c>
      <c r="B181" s="48" t="s">
        <v>282</v>
      </c>
    </row>
    <row r="182" spans="1:2" x14ac:dyDescent="0.25">
      <c r="A182" s="47">
        <v>5913</v>
      </c>
      <c r="B182" s="48" t="s">
        <v>283</v>
      </c>
    </row>
    <row r="183" spans="1:2" x14ac:dyDescent="0.25">
      <c r="A183" s="50"/>
      <c r="B183" s="51"/>
    </row>
    <row r="184" spans="1:2" x14ac:dyDescent="0.25">
      <c r="A184" s="45">
        <v>6000</v>
      </c>
      <c r="B184" s="46" t="s">
        <v>284</v>
      </c>
    </row>
    <row r="185" spans="1:2" x14ac:dyDescent="0.25">
      <c r="A185" s="52">
        <v>6002</v>
      </c>
      <c r="B185" s="53" t="s">
        <v>285</v>
      </c>
    </row>
    <row r="186" spans="1:2" x14ac:dyDescent="0.25">
      <c r="A186" s="47">
        <v>6003</v>
      </c>
      <c r="B186" s="48" t="s">
        <v>286</v>
      </c>
    </row>
    <row r="187" spans="1:2" x14ac:dyDescent="0.25">
      <c r="A187" s="47">
        <v>6006</v>
      </c>
      <c r="B187" s="48" t="s">
        <v>287</v>
      </c>
    </row>
    <row r="188" spans="1:2" x14ac:dyDescent="0.25">
      <c r="A188" s="47">
        <v>6007</v>
      </c>
      <c r="B188" s="48" t="s">
        <v>288</v>
      </c>
    </row>
    <row r="189" spans="1:2" x14ac:dyDescent="0.25">
      <c r="A189" s="47">
        <v>6008</v>
      </c>
      <c r="B189" s="48" t="s">
        <v>289</v>
      </c>
    </row>
    <row r="190" spans="1:2" x14ac:dyDescent="0.25">
      <c r="A190" s="47">
        <v>6009</v>
      </c>
      <c r="B190" s="48" t="s">
        <v>290</v>
      </c>
    </row>
    <row r="191" spans="1:2" x14ac:dyDescent="0.25">
      <c r="A191" s="47">
        <v>6011</v>
      </c>
      <c r="B191" s="48" t="s">
        <v>291</v>
      </c>
    </row>
    <row r="192" spans="1:2" x14ac:dyDescent="0.25">
      <c r="A192" s="47">
        <v>6012</v>
      </c>
      <c r="B192" s="48" t="s">
        <v>292</v>
      </c>
    </row>
    <row r="193" spans="1:2" x14ac:dyDescent="0.25">
      <c r="A193" s="47">
        <v>6013</v>
      </c>
      <c r="B193" s="48" t="s">
        <v>293</v>
      </c>
    </row>
    <row r="194" spans="1:2" x14ac:dyDescent="0.25">
      <c r="A194" s="47">
        <v>6015</v>
      </c>
      <c r="B194" s="48" t="s">
        <v>294</v>
      </c>
    </row>
    <row r="195" spans="1:2" x14ac:dyDescent="0.25">
      <c r="A195" s="47">
        <v>6016</v>
      </c>
      <c r="B195" s="48" t="s">
        <v>295</v>
      </c>
    </row>
    <row r="196" spans="1:2" x14ac:dyDescent="0.25">
      <c r="A196" s="47">
        <v>6019</v>
      </c>
      <c r="B196" s="48" t="s">
        <v>296</v>
      </c>
    </row>
    <row r="197" spans="1:2" x14ac:dyDescent="0.25">
      <c r="A197" s="47">
        <v>6020</v>
      </c>
      <c r="B197" s="48" t="s">
        <v>297</v>
      </c>
    </row>
    <row r="198" spans="1:2" x14ac:dyDescent="0.25">
      <c r="A198" s="47">
        <v>6021</v>
      </c>
      <c r="B198" s="48" t="s">
        <v>298</v>
      </c>
    </row>
    <row r="199" spans="1:2" x14ac:dyDescent="0.25">
      <c r="A199" s="47">
        <v>6022</v>
      </c>
      <c r="B199" s="48" t="s">
        <v>299</v>
      </c>
    </row>
    <row r="200" spans="1:2" x14ac:dyDescent="0.25">
      <c r="A200" s="47">
        <v>6023</v>
      </c>
      <c r="B200" s="48" t="s">
        <v>300</v>
      </c>
    </row>
    <row r="201" spans="1:2" x14ac:dyDescent="0.25">
      <c r="A201" s="47">
        <v>6024</v>
      </c>
      <c r="B201" s="48" t="s">
        <v>301</v>
      </c>
    </row>
    <row r="202" spans="1:2" x14ac:dyDescent="0.25">
      <c r="A202" s="47">
        <v>6025</v>
      </c>
      <c r="B202" s="48" t="s">
        <v>302</v>
      </c>
    </row>
    <row r="203" spans="1:2" x14ac:dyDescent="0.25">
      <c r="A203" s="47">
        <v>6029</v>
      </c>
      <c r="B203" s="48" t="s">
        <v>303</v>
      </c>
    </row>
    <row r="204" spans="1:2" x14ac:dyDescent="0.25">
      <c r="A204" s="47">
        <v>6032</v>
      </c>
      <c r="B204" s="48" t="s">
        <v>304</v>
      </c>
    </row>
    <row r="205" spans="1:2" x14ac:dyDescent="0.25">
      <c r="A205" s="47">
        <v>6033</v>
      </c>
      <c r="B205" s="48" t="s">
        <v>305</v>
      </c>
    </row>
    <row r="206" spans="1:2" x14ac:dyDescent="0.25">
      <c r="A206" s="47">
        <v>6036</v>
      </c>
      <c r="B206" s="48" t="s">
        <v>306</v>
      </c>
    </row>
    <row r="207" spans="1:2" x14ac:dyDescent="0.25">
      <c r="A207" s="47">
        <v>6037</v>
      </c>
      <c r="B207" s="48" t="s">
        <v>307</v>
      </c>
    </row>
    <row r="208" spans="1:2" x14ac:dyDescent="0.25">
      <c r="A208" s="47">
        <v>6038</v>
      </c>
      <c r="B208" s="48" t="s">
        <v>308</v>
      </c>
    </row>
    <row r="209" spans="1:2" x14ac:dyDescent="0.25">
      <c r="A209" s="47">
        <v>6039</v>
      </c>
      <c r="B209" s="48" t="s">
        <v>309</v>
      </c>
    </row>
    <row r="210" spans="1:2" x14ac:dyDescent="0.25">
      <c r="A210" s="47">
        <v>6040</v>
      </c>
      <c r="B210" s="48" t="s">
        <v>310</v>
      </c>
    </row>
    <row r="211" spans="1:2" x14ac:dyDescent="0.25">
      <c r="A211" s="47">
        <v>6041</v>
      </c>
      <c r="B211" s="48" t="s">
        <v>311</v>
      </c>
    </row>
    <row r="212" spans="1:2" x14ac:dyDescent="0.25">
      <c r="A212" s="47">
        <v>6042</v>
      </c>
      <c r="B212" s="48" t="s">
        <v>312</v>
      </c>
    </row>
    <row r="213" spans="1:2" x14ac:dyDescent="0.25">
      <c r="A213" s="47">
        <v>6043</v>
      </c>
      <c r="B213" s="48" t="s">
        <v>313</v>
      </c>
    </row>
    <row r="214" spans="1:2" x14ac:dyDescent="0.25">
      <c r="A214" s="47">
        <v>6044</v>
      </c>
      <c r="B214" s="48" t="s">
        <v>314</v>
      </c>
    </row>
    <row r="215" spans="1:2" x14ac:dyDescent="0.25">
      <c r="A215" s="47">
        <v>6045</v>
      </c>
      <c r="B215" s="48" t="s">
        <v>315</v>
      </c>
    </row>
    <row r="216" spans="1:2" x14ac:dyDescent="0.25">
      <c r="A216" s="47">
        <v>6046</v>
      </c>
      <c r="B216" s="48" t="s">
        <v>316</v>
      </c>
    </row>
    <row r="217" spans="1:2" x14ac:dyDescent="0.25">
      <c r="A217" s="47">
        <v>6049</v>
      </c>
      <c r="B217" s="48" t="s">
        <v>317</v>
      </c>
    </row>
    <row r="218" spans="1:2" x14ac:dyDescent="0.25">
      <c r="A218" s="47">
        <v>6050</v>
      </c>
      <c r="B218" s="48" t="s">
        <v>318</v>
      </c>
    </row>
    <row r="219" spans="1:2" x14ac:dyDescent="0.25">
      <c r="A219" s="47">
        <v>6051</v>
      </c>
      <c r="B219" s="48" t="s">
        <v>319</v>
      </c>
    </row>
    <row r="220" spans="1:2" x14ac:dyDescent="0.25">
      <c r="A220" s="47">
        <v>6052</v>
      </c>
      <c r="B220" s="48" t="s">
        <v>320</v>
      </c>
    </row>
    <row r="221" spans="1:2" x14ac:dyDescent="0.25">
      <c r="A221" s="47">
        <v>6053</v>
      </c>
      <c r="B221" s="48" t="s">
        <v>321</v>
      </c>
    </row>
    <row r="222" spans="1:2" x14ac:dyDescent="0.25">
      <c r="A222" s="47">
        <v>6054</v>
      </c>
      <c r="B222" s="48" t="s">
        <v>322</v>
      </c>
    </row>
    <row r="223" spans="1:2" x14ac:dyDescent="0.25">
      <c r="A223" s="47">
        <v>6055</v>
      </c>
      <c r="B223" s="48" t="s">
        <v>323</v>
      </c>
    </row>
    <row r="224" spans="1:2" x14ac:dyDescent="0.25">
      <c r="A224" s="54">
        <v>6056</v>
      </c>
      <c r="B224" s="55" t="s">
        <v>324</v>
      </c>
    </row>
    <row r="225" spans="1:2" x14ac:dyDescent="0.25">
      <c r="A225" s="47">
        <v>6057</v>
      </c>
      <c r="B225" s="48" t="s">
        <v>325</v>
      </c>
    </row>
    <row r="226" spans="1:2" x14ac:dyDescent="0.25">
      <c r="A226" s="52">
        <v>6058</v>
      </c>
      <c r="B226" s="53" t="s">
        <v>326</v>
      </c>
    </row>
    <row r="227" spans="1:2" x14ac:dyDescent="0.25">
      <c r="A227" s="47">
        <v>6059</v>
      </c>
      <c r="B227" s="48" t="s">
        <v>327</v>
      </c>
    </row>
    <row r="228" spans="1:2" x14ac:dyDescent="0.25">
      <c r="A228" s="47">
        <v>6060</v>
      </c>
      <c r="B228" s="48" t="s">
        <v>328</v>
      </c>
    </row>
    <row r="229" spans="1:2" x14ac:dyDescent="0.25">
      <c r="A229" s="47">
        <v>6061</v>
      </c>
      <c r="B229" s="48" t="s">
        <v>329</v>
      </c>
    </row>
    <row r="230" spans="1:2" x14ac:dyDescent="0.25">
      <c r="A230" s="47">
        <v>6062</v>
      </c>
      <c r="B230" s="48" t="s">
        <v>330</v>
      </c>
    </row>
    <row r="231" spans="1:2" x14ac:dyDescent="0.25">
      <c r="A231" s="47">
        <v>6063</v>
      </c>
      <c r="B231" s="48" t="s">
        <v>331</v>
      </c>
    </row>
    <row r="232" spans="1:2" x14ac:dyDescent="0.25">
      <c r="A232" s="47">
        <v>6064</v>
      </c>
      <c r="B232" s="48" t="s">
        <v>332</v>
      </c>
    </row>
    <row r="233" spans="1:2" x14ac:dyDescent="0.25">
      <c r="A233" s="47">
        <v>6066</v>
      </c>
      <c r="B233" s="48" t="s">
        <v>333</v>
      </c>
    </row>
    <row r="234" spans="1:2" x14ac:dyDescent="0.25">
      <c r="A234" s="47">
        <v>6067</v>
      </c>
      <c r="B234" s="48" t="s">
        <v>334</v>
      </c>
    </row>
    <row r="235" spans="1:2" x14ac:dyDescent="0.25">
      <c r="A235" s="47">
        <v>6068</v>
      </c>
      <c r="B235" s="48" t="s">
        <v>335</v>
      </c>
    </row>
    <row r="236" spans="1:2" x14ac:dyDescent="0.25">
      <c r="A236" s="47">
        <v>6069</v>
      </c>
      <c r="B236" s="48" t="s">
        <v>336</v>
      </c>
    </row>
    <row r="237" spans="1:2" x14ac:dyDescent="0.25">
      <c r="A237" s="47">
        <v>6070</v>
      </c>
      <c r="B237" s="48" t="s">
        <v>337</v>
      </c>
    </row>
    <row r="238" spans="1:2" x14ac:dyDescent="0.25">
      <c r="A238" s="47">
        <v>6071</v>
      </c>
      <c r="B238" s="48" t="s">
        <v>338</v>
      </c>
    </row>
    <row r="239" spans="1:2" x14ac:dyDescent="0.25">
      <c r="A239" s="47">
        <v>6072</v>
      </c>
      <c r="B239" s="48" t="s">
        <v>339</v>
      </c>
    </row>
    <row r="240" spans="1:2" x14ac:dyDescent="0.25">
      <c r="A240" s="47">
        <v>6073</v>
      </c>
      <c r="B240" s="48" t="s">
        <v>340</v>
      </c>
    </row>
    <row r="241" spans="1:2" x14ac:dyDescent="0.25">
      <c r="A241" s="47">
        <v>6074</v>
      </c>
      <c r="B241" s="48" t="s">
        <v>341</v>
      </c>
    </row>
    <row r="242" spans="1:2" x14ac:dyDescent="0.25">
      <c r="A242" s="47">
        <v>6075</v>
      </c>
      <c r="B242" s="48" t="s">
        <v>342</v>
      </c>
    </row>
    <row r="243" spans="1:2" x14ac:dyDescent="0.25">
      <c r="A243" s="47">
        <v>6077</v>
      </c>
      <c r="B243" s="48" t="s">
        <v>343</v>
      </c>
    </row>
    <row r="244" spans="1:2" x14ac:dyDescent="0.25">
      <c r="A244" s="47">
        <v>6078</v>
      </c>
      <c r="B244" s="48" t="s">
        <v>344</v>
      </c>
    </row>
    <row r="245" spans="1:2" x14ac:dyDescent="0.25">
      <c r="A245" s="47">
        <v>6080</v>
      </c>
      <c r="B245" s="48" t="s">
        <v>345</v>
      </c>
    </row>
    <row r="246" spans="1:2" x14ac:dyDescent="0.25">
      <c r="A246" s="47">
        <v>6081</v>
      </c>
      <c r="B246" s="48" t="s">
        <v>346</v>
      </c>
    </row>
    <row r="247" spans="1:2" x14ac:dyDescent="0.25">
      <c r="A247" s="47">
        <v>6083</v>
      </c>
      <c r="B247" s="48" t="s">
        <v>347</v>
      </c>
    </row>
    <row r="248" spans="1:2" x14ac:dyDescent="0.25">
      <c r="A248" s="47">
        <v>6085</v>
      </c>
      <c r="B248" s="48" t="s">
        <v>348</v>
      </c>
    </row>
    <row r="249" spans="1:2" x14ac:dyDescent="0.25">
      <c r="A249" s="47">
        <v>6200</v>
      </c>
      <c r="B249" s="48" t="s">
        <v>349</v>
      </c>
    </row>
    <row r="250" spans="1:2" x14ac:dyDescent="0.25">
      <c r="A250" s="47">
        <v>6500</v>
      </c>
      <c r="B250" s="48" t="s">
        <v>350</v>
      </c>
    </row>
    <row r="251" spans="1:2" x14ac:dyDescent="0.25">
      <c r="A251" s="50"/>
      <c r="B251" s="51"/>
    </row>
    <row r="252" spans="1:2" x14ac:dyDescent="0.25">
      <c r="A252" s="45">
        <v>7000</v>
      </c>
      <c r="B252" s="46" t="s">
        <v>351</v>
      </c>
    </row>
    <row r="253" spans="1:2" x14ac:dyDescent="0.25">
      <c r="A253" s="52">
        <v>7001</v>
      </c>
      <c r="B253" s="53" t="s">
        <v>352</v>
      </c>
    </row>
    <row r="254" spans="1:2" x14ac:dyDescent="0.25">
      <c r="A254" s="47">
        <v>7004</v>
      </c>
      <c r="B254" s="48" t="s">
        <v>353</v>
      </c>
    </row>
    <row r="255" spans="1:2" x14ac:dyDescent="0.25">
      <c r="A255" s="47">
        <v>7012</v>
      </c>
      <c r="B255" s="48" t="s">
        <v>354</v>
      </c>
    </row>
    <row r="256" spans="1:2" x14ac:dyDescent="0.25">
      <c r="A256" s="47">
        <v>7015</v>
      </c>
      <c r="B256" s="48" t="s">
        <v>355</v>
      </c>
    </row>
    <row r="257" spans="1:2" x14ac:dyDescent="0.25">
      <c r="A257" s="47">
        <v>7017</v>
      </c>
      <c r="B257" s="48" t="s">
        <v>356</v>
      </c>
    </row>
    <row r="258" spans="1:2" x14ac:dyDescent="0.25">
      <c r="A258" s="47">
        <v>7025</v>
      </c>
      <c r="B258" s="48" t="s">
        <v>357</v>
      </c>
    </row>
    <row r="259" spans="1:2" x14ac:dyDescent="0.25">
      <c r="A259" s="47">
        <v>7027</v>
      </c>
      <c r="B259" s="48" t="s">
        <v>358</v>
      </c>
    </row>
    <row r="260" spans="1:2" x14ac:dyDescent="0.25">
      <c r="A260" s="47">
        <v>7028</v>
      </c>
      <c r="B260" s="48" t="s">
        <v>359</v>
      </c>
    </row>
    <row r="261" spans="1:2" x14ac:dyDescent="0.25">
      <c r="A261" s="47">
        <v>7030</v>
      </c>
      <c r="B261" s="48" t="s">
        <v>360</v>
      </c>
    </row>
    <row r="262" spans="1:2" x14ac:dyDescent="0.25">
      <c r="A262" s="47">
        <v>7031</v>
      </c>
      <c r="B262" s="48" t="s">
        <v>361</v>
      </c>
    </row>
    <row r="263" spans="1:2" x14ac:dyDescent="0.25">
      <c r="A263" s="47">
        <v>7035</v>
      </c>
      <c r="B263" s="48" t="s">
        <v>362</v>
      </c>
    </row>
    <row r="264" spans="1:2" x14ac:dyDescent="0.25">
      <c r="A264" s="47">
        <v>7038</v>
      </c>
      <c r="B264" s="48" t="s">
        <v>363</v>
      </c>
    </row>
    <row r="265" spans="1:2" x14ac:dyDescent="0.25">
      <c r="A265" s="47">
        <v>7039</v>
      </c>
      <c r="B265" s="48" t="s">
        <v>364</v>
      </c>
    </row>
    <row r="266" spans="1:2" x14ac:dyDescent="0.25">
      <c r="A266" s="47">
        <v>7041</v>
      </c>
      <c r="B266" s="48" t="s">
        <v>365</v>
      </c>
    </row>
    <row r="267" spans="1:2" x14ac:dyDescent="0.25">
      <c r="A267" s="47">
        <v>7045</v>
      </c>
      <c r="B267" s="48" t="s">
        <v>366</v>
      </c>
    </row>
    <row r="268" spans="1:2" x14ac:dyDescent="0.25">
      <c r="A268" s="47">
        <v>7047</v>
      </c>
      <c r="B268" s="48" t="s">
        <v>367</v>
      </c>
    </row>
    <row r="269" spans="1:2" x14ac:dyDescent="0.25">
      <c r="A269" s="47">
        <v>7052</v>
      </c>
      <c r="B269" s="48" t="s">
        <v>368</v>
      </c>
    </row>
    <row r="270" spans="1:2" x14ac:dyDescent="0.25">
      <c r="A270" s="47">
        <v>7053</v>
      </c>
      <c r="B270" s="48" t="s">
        <v>369</v>
      </c>
    </row>
    <row r="271" spans="1:2" x14ac:dyDescent="0.25">
      <c r="A271" s="47">
        <v>7054</v>
      </c>
      <c r="B271" s="48" t="s">
        <v>370</v>
      </c>
    </row>
    <row r="272" spans="1:2" x14ac:dyDescent="0.25">
      <c r="A272" s="47">
        <v>7055</v>
      </c>
      <c r="B272" s="48" t="s">
        <v>371</v>
      </c>
    </row>
    <row r="273" spans="1:2" x14ac:dyDescent="0.25">
      <c r="A273" s="47">
        <v>7056</v>
      </c>
      <c r="B273" s="48" t="s">
        <v>372</v>
      </c>
    </row>
    <row r="274" spans="1:2" x14ac:dyDescent="0.25">
      <c r="A274" s="47">
        <v>7058</v>
      </c>
      <c r="B274" s="48" t="s">
        <v>373</v>
      </c>
    </row>
    <row r="275" spans="1:2" x14ac:dyDescent="0.25">
      <c r="A275" s="47">
        <v>7059</v>
      </c>
      <c r="B275" s="48" t="s">
        <v>374</v>
      </c>
    </row>
    <row r="276" spans="1:2" x14ac:dyDescent="0.25">
      <c r="A276" s="47">
        <v>7062</v>
      </c>
      <c r="B276" s="48" t="s">
        <v>375</v>
      </c>
    </row>
    <row r="277" spans="1:2" x14ac:dyDescent="0.25">
      <c r="A277" s="47">
        <v>7067</v>
      </c>
      <c r="B277" s="48" t="s">
        <v>376</v>
      </c>
    </row>
    <row r="278" spans="1:2" x14ac:dyDescent="0.25">
      <c r="A278" s="56"/>
      <c r="B278" s="57"/>
    </row>
    <row r="279" spans="1:2" x14ac:dyDescent="0.25">
      <c r="A279" s="45">
        <v>9000</v>
      </c>
      <c r="B279" s="46" t="s">
        <v>377</v>
      </c>
    </row>
    <row r="280" spans="1:2" x14ac:dyDescent="0.25">
      <c r="A280" s="52">
        <v>9901</v>
      </c>
      <c r="B280" s="53" t="s">
        <v>378</v>
      </c>
    </row>
    <row r="281" spans="1:2" x14ac:dyDescent="0.25">
      <c r="A281" s="56"/>
      <c r="B281" s="57"/>
    </row>
    <row r="282" spans="1:2" x14ac:dyDescent="0.25">
      <c r="A282" s="56"/>
      <c r="B282" s="57"/>
    </row>
    <row r="283" spans="1:2" x14ac:dyDescent="0.25">
      <c r="A283" s="56"/>
      <c r="B283" s="57"/>
    </row>
    <row r="284" spans="1:2" x14ac:dyDescent="0.25">
      <c r="A284" s="56"/>
      <c r="B284" s="57"/>
    </row>
    <row r="285" spans="1:2" x14ac:dyDescent="0.25">
      <c r="A285" s="56"/>
      <c r="B285" s="57"/>
    </row>
    <row r="286" spans="1:2" x14ac:dyDescent="0.25">
      <c r="A286" s="56"/>
      <c r="B286" s="57"/>
    </row>
    <row r="287" spans="1:2" x14ac:dyDescent="0.25">
      <c r="A287" s="56"/>
      <c r="B287" s="57"/>
    </row>
    <row r="288" spans="1:2" x14ac:dyDescent="0.25">
      <c r="A288" s="56"/>
      <c r="B288" s="1"/>
    </row>
    <row r="289" spans="1:2" x14ac:dyDescent="0.25">
      <c r="A289" s="56"/>
      <c r="B289" s="1"/>
    </row>
    <row r="290" spans="1:2" x14ac:dyDescent="0.25">
      <c r="A290" s="56"/>
      <c r="B290" s="5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C7938-C5D8-4CD3-BA36-EF32072C9942}">
  <sheetPr codeName="Blad4"/>
  <dimension ref="A1:CP4"/>
  <sheetViews>
    <sheetView workbookViewId="0">
      <selection activeCell="CJ5" sqref="CJ5"/>
    </sheetView>
  </sheetViews>
  <sheetFormatPr defaultRowHeight="15" x14ac:dyDescent="0.25"/>
  <cols>
    <col min="1" max="1" width="5.42578125" bestFit="1" customWidth="1"/>
    <col min="2" max="2" width="13" bestFit="1" customWidth="1"/>
    <col min="3" max="3" width="14.140625" bestFit="1" customWidth="1"/>
    <col min="4" max="4" width="14.42578125" bestFit="1" customWidth="1"/>
    <col min="5" max="5" width="12.85546875" bestFit="1" customWidth="1"/>
    <col min="6" max="6" width="6.140625" bestFit="1" customWidth="1"/>
    <col min="7" max="8" width="4.140625" bestFit="1" customWidth="1"/>
    <col min="9" max="9" width="18.7109375" bestFit="1" customWidth="1"/>
    <col min="10" max="11" width="6.140625" bestFit="1" customWidth="1"/>
    <col min="12" max="12" width="11.42578125" bestFit="1" customWidth="1"/>
    <col min="13" max="13" width="18.28515625" bestFit="1" customWidth="1"/>
    <col min="14" max="14" width="9.140625" bestFit="1" customWidth="1"/>
    <col min="15" max="15" width="10.5703125" bestFit="1" customWidth="1"/>
    <col min="16" max="16" width="6.7109375" bestFit="1" customWidth="1"/>
    <col min="17" max="18" width="6.140625" bestFit="1" customWidth="1"/>
    <col min="19" max="19" width="22" bestFit="1" customWidth="1"/>
    <col min="20" max="20" width="8" bestFit="1" customWidth="1"/>
    <col min="21" max="21" width="4.42578125" bestFit="1" customWidth="1"/>
    <col min="22" max="22" width="5.28515625" bestFit="1" customWidth="1"/>
    <col min="23" max="23" width="6.7109375" bestFit="1" customWidth="1"/>
    <col min="24" max="24" width="7.140625" bestFit="1" customWidth="1"/>
    <col min="25" max="25" width="5.7109375" bestFit="1" customWidth="1"/>
    <col min="26" max="26" width="6.5703125" bestFit="1" customWidth="1"/>
    <col min="27" max="27" width="4.42578125" bestFit="1" customWidth="1"/>
    <col min="28" max="28" width="5.28515625" bestFit="1" customWidth="1"/>
    <col min="29" max="29" width="6.7109375" bestFit="1" customWidth="1"/>
    <col min="30" max="30" width="7.140625" bestFit="1" customWidth="1"/>
    <col min="31" max="31" width="5.7109375" bestFit="1" customWidth="1"/>
    <col min="32" max="32" width="6.5703125" bestFit="1" customWidth="1"/>
    <col min="33" max="33" width="12.5703125" bestFit="1" customWidth="1"/>
    <col min="34" max="34" width="10.5703125" bestFit="1" customWidth="1"/>
    <col min="35" max="35" width="16.7109375" bestFit="1" customWidth="1"/>
    <col min="36" max="38" width="6.85546875" bestFit="1" customWidth="1"/>
    <col min="39" max="39" width="11.140625" bestFit="1" customWidth="1"/>
    <col min="40" max="40" width="11" bestFit="1" customWidth="1"/>
    <col min="41" max="41" width="21.140625" bestFit="1" customWidth="1"/>
    <col min="42" max="42" width="3.140625" bestFit="1" customWidth="1"/>
    <col min="43" max="43" width="4.140625" bestFit="1" customWidth="1"/>
    <col min="44" max="44" width="5.7109375" bestFit="1" customWidth="1"/>
    <col min="45" max="45" width="4.7109375" bestFit="1" customWidth="1"/>
    <col min="46" max="47" width="6.140625" bestFit="1" customWidth="1"/>
    <col min="48" max="49" width="7.5703125" bestFit="1" customWidth="1"/>
    <col min="50" max="51" width="6.140625" bestFit="1" customWidth="1"/>
    <col min="52" max="52" width="11" bestFit="1" customWidth="1"/>
    <col min="53" max="55" width="6.140625" bestFit="1" customWidth="1"/>
    <col min="56" max="56" width="10.42578125" bestFit="1" customWidth="1"/>
    <col min="57" max="57" width="9.28515625" bestFit="1" customWidth="1"/>
    <col min="58" max="58" width="10.85546875" bestFit="1" customWidth="1"/>
    <col min="59" max="59" width="13.85546875" bestFit="1" customWidth="1"/>
    <col min="60" max="60" width="19.5703125" bestFit="1" customWidth="1"/>
    <col min="61" max="61" width="6.140625" bestFit="1" customWidth="1"/>
    <col min="62" max="62" width="11.7109375" bestFit="1" customWidth="1"/>
    <col min="63" max="64" width="6.140625" bestFit="1" customWidth="1"/>
    <col min="65" max="65" width="8.85546875" bestFit="1" customWidth="1"/>
    <col min="66" max="67" width="4.140625" bestFit="1" customWidth="1"/>
    <col min="68" max="68" width="25" bestFit="1" customWidth="1"/>
    <col min="69" max="69" width="18.7109375" bestFit="1" customWidth="1"/>
    <col min="70" max="70" width="23.28515625" bestFit="1" customWidth="1"/>
    <col min="71" max="71" width="16.7109375" bestFit="1" customWidth="1"/>
    <col min="72" max="72" width="18" bestFit="1" customWidth="1"/>
    <col min="73" max="73" width="11.5703125" bestFit="1" customWidth="1"/>
    <col min="74" max="74" width="12.5703125" bestFit="1" customWidth="1"/>
    <col min="75" max="75" width="17.140625" bestFit="1" customWidth="1"/>
    <col min="76" max="76" width="11.140625" bestFit="1" customWidth="1"/>
    <col min="77" max="77" width="10.7109375" bestFit="1" customWidth="1"/>
    <col min="78" max="78" width="24.7109375" bestFit="1" customWidth="1"/>
    <col min="79" max="79" width="17.7109375" bestFit="1" customWidth="1"/>
    <col min="80" max="80" width="19.28515625" bestFit="1" customWidth="1"/>
    <col min="81" max="83" width="12.140625" bestFit="1" customWidth="1"/>
    <col min="84" max="86" width="9.140625" bestFit="1" customWidth="1"/>
    <col min="87" max="88" width="9.140625" customWidth="1"/>
    <col min="89" max="89" width="6.5703125" bestFit="1" customWidth="1"/>
    <col min="90" max="90" width="10" bestFit="1" customWidth="1"/>
    <col min="91" max="91" width="13.5703125" bestFit="1" customWidth="1"/>
    <col min="92" max="92" width="13.85546875" bestFit="1" customWidth="1"/>
    <col min="93" max="93" width="10.7109375" bestFit="1" customWidth="1"/>
    <col min="94" max="94" width="14.5703125" bestFit="1" customWidth="1"/>
  </cols>
  <sheetData>
    <row r="1" spans="1:94" s="113" customFormat="1" x14ac:dyDescent="0.25">
      <c r="A1" s="109" t="s">
        <v>412</v>
      </c>
      <c r="B1" s="109" t="s">
        <v>12</v>
      </c>
      <c r="C1" s="109" t="s">
        <v>413</v>
      </c>
      <c r="D1" s="109" t="s">
        <v>414</v>
      </c>
      <c r="E1" s="109" t="s">
        <v>415</v>
      </c>
      <c r="F1" s="143" t="s">
        <v>94</v>
      </c>
      <c r="G1" s="143"/>
      <c r="H1" s="143"/>
      <c r="I1" s="108" t="s">
        <v>30</v>
      </c>
      <c r="J1" s="143" t="s">
        <v>20</v>
      </c>
      <c r="K1" s="143"/>
      <c r="L1" s="108" t="s">
        <v>23</v>
      </c>
      <c r="M1" s="108" t="s">
        <v>26</v>
      </c>
      <c r="N1" s="108" t="s">
        <v>27</v>
      </c>
      <c r="O1" s="108" t="s">
        <v>33</v>
      </c>
      <c r="P1" s="143" t="s">
        <v>35</v>
      </c>
      <c r="Q1" s="143"/>
      <c r="R1" s="143"/>
      <c r="S1" s="110" t="s">
        <v>38</v>
      </c>
      <c r="T1" s="108" t="s">
        <v>39</v>
      </c>
      <c r="U1" s="144" t="s">
        <v>42</v>
      </c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08" t="s">
        <v>43</v>
      </c>
      <c r="AH1" s="108" t="s">
        <v>44</v>
      </c>
      <c r="AI1" s="108" t="s">
        <v>45</v>
      </c>
      <c r="AJ1" s="108" t="s">
        <v>46</v>
      </c>
      <c r="AK1" s="108" t="s">
        <v>48</v>
      </c>
      <c r="AL1" s="108" t="s">
        <v>49</v>
      </c>
      <c r="AM1" s="108" t="s">
        <v>50</v>
      </c>
      <c r="AN1" s="111" t="s">
        <v>386</v>
      </c>
      <c r="AO1" s="111" t="s">
        <v>385</v>
      </c>
      <c r="AP1" s="143" t="s">
        <v>52</v>
      </c>
      <c r="AQ1" s="143"/>
      <c r="AR1" s="143" t="s">
        <v>53</v>
      </c>
      <c r="AS1" s="143"/>
      <c r="AT1" s="143" t="s">
        <v>56</v>
      </c>
      <c r="AU1" s="143"/>
      <c r="AV1" s="143" t="s">
        <v>58</v>
      </c>
      <c r="AW1" s="143"/>
      <c r="AX1" s="143" t="s">
        <v>61</v>
      </c>
      <c r="AY1" s="143"/>
      <c r="AZ1" s="108" t="s">
        <v>388</v>
      </c>
      <c r="BA1" s="143" t="s">
        <v>64</v>
      </c>
      <c r="BB1" s="143"/>
      <c r="BC1" s="143"/>
      <c r="BD1" s="108" t="s">
        <v>66</v>
      </c>
      <c r="BE1" s="108" t="s">
        <v>389</v>
      </c>
      <c r="BF1" s="108" t="s">
        <v>69</v>
      </c>
      <c r="BG1" s="108" t="s">
        <v>71</v>
      </c>
      <c r="BH1" s="108" t="s">
        <v>390</v>
      </c>
      <c r="BI1" s="108" t="s">
        <v>72</v>
      </c>
      <c r="BJ1" s="108" t="s">
        <v>74</v>
      </c>
      <c r="BK1" s="143" t="s">
        <v>76</v>
      </c>
      <c r="BL1" s="143"/>
      <c r="BM1" s="108" t="s">
        <v>4</v>
      </c>
      <c r="BN1" s="143" t="s">
        <v>79</v>
      </c>
      <c r="BO1" s="143"/>
      <c r="BP1" s="108" t="s">
        <v>391</v>
      </c>
      <c r="BQ1" s="108" t="s">
        <v>392</v>
      </c>
      <c r="BR1" s="108" t="s">
        <v>394</v>
      </c>
      <c r="BS1" s="108" t="s">
        <v>395</v>
      </c>
      <c r="BT1" s="108" t="s">
        <v>396</v>
      </c>
      <c r="BU1" s="108" t="s">
        <v>80</v>
      </c>
      <c r="BV1" s="108" t="s">
        <v>81</v>
      </c>
      <c r="BW1" s="111" t="s">
        <v>93</v>
      </c>
      <c r="BX1" s="108" t="s">
        <v>82</v>
      </c>
      <c r="BY1" s="108" t="s">
        <v>84</v>
      </c>
      <c r="BZ1" s="108" t="s">
        <v>399</v>
      </c>
      <c r="CA1" s="108" t="s">
        <v>400</v>
      </c>
      <c r="CB1" s="108" t="s">
        <v>401</v>
      </c>
      <c r="CC1" s="143" t="s">
        <v>403</v>
      </c>
      <c r="CD1" s="143" t="s">
        <v>85</v>
      </c>
      <c r="CE1" s="143" t="s">
        <v>86</v>
      </c>
      <c r="CF1" s="143" t="s">
        <v>407</v>
      </c>
      <c r="CG1" s="143"/>
      <c r="CH1" s="143"/>
      <c r="CI1" s="110" t="s">
        <v>420</v>
      </c>
      <c r="CJ1" s="110" t="s">
        <v>3</v>
      </c>
      <c r="CK1" s="112" t="s">
        <v>416</v>
      </c>
      <c r="CL1" s="112" t="s">
        <v>92</v>
      </c>
      <c r="CM1" s="112" t="s">
        <v>418</v>
      </c>
      <c r="CN1" s="112" t="s">
        <v>419</v>
      </c>
      <c r="CO1" s="112" t="s">
        <v>91</v>
      </c>
      <c r="CP1" s="112" t="s">
        <v>417</v>
      </c>
    </row>
    <row r="2" spans="1:94" s="113" customFormat="1" x14ac:dyDescent="0.25">
      <c r="A2" s="109"/>
      <c r="B2" s="109"/>
      <c r="C2" s="109"/>
      <c r="D2" s="109"/>
      <c r="E2" s="109"/>
      <c r="F2" s="114" t="s">
        <v>28</v>
      </c>
      <c r="G2" s="114" t="s">
        <v>29</v>
      </c>
      <c r="H2" s="114" t="s">
        <v>19</v>
      </c>
      <c r="I2" s="114" t="s">
        <v>19</v>
      </c>
      <c r="J2" s="114" t="s">
        <v>21</v>
      </c>
      <c r="K2" s="114" t="s">
        <v>22</v>
      </c>
      <c r="L2" s="114" t="s">
        <v>24</v>
      </c>
      <c r="M2" s="114" t="s">
        <v>31</v>
      </c>
      <c r="N2" s="114" t="s">
        <v>32</v>
      </c>
      <c r="O2" s="114" t="s">
        <v>34</v>
      </c>
      <c r="P2" s="114" t="s">
        <v>36</v>
      </c>
      <c r="Q2" s="114" t="s">
        <v>37</v>
      </c>
      <c r="R2" s="114" t="s">
        <v>40</v>
      </c>
      <c r="S2" s="115" t="s">
        <v>411</v>
      </c>
      <c r="T2" s="114" t="s">
        <v>41</v>
      </c>
      <c r="U2" s="144" t="s">
        <v>380</v>
      </c>
      <c r="V2" s="144"/>
      <c r="W2" s="144"/>
      <c r="X2" s="144"/>
      <c r="Y2" s="144"/>
      <c r="Z2" s="144"/>
      <c r="AA2" s="114"/>
      <c r="AB2" s="144" t="s">
        <v>381</v>
      </c>
      <c r="AC2" s="144"/>
      <c r="AD2" s="144"/>
      <c r="AE2" s="144"/>
      <c r="AF2" s="144"/>
      <c r="AG2" s="114" t="s">
        <v>411</v>
      </c>
      <c r="AH2" s="114" t="s">
        <v>411</v>
      </c>
      <c r="AI2" s="114" t="s">
        <v>411</v>
      </c>
      <c r="AJ2" s="114" t="s">
        <v>47</v>
      </c>
      <c r="AK2" s="114" t="s">
        <v>47</v>
      </c>
      <c r="AL2" s="114" t="s">
        <v>47</v>
      </c>
      <c r="AM2" s="114" t="s">
        <v>47</v>
      </c>
      <c r="AN2" s="116" t="s">
        <v>51</v>
      </c>
      <c r="AO2" s="116" t="s">
        <v>51</v>
      </c>
      <c r="AP2" s="114" t="s">
        <v>25</v>
      </c>
      <c r="AQ2" s="114" t="s">
        <v>28</v>
      </c>
      <c r="AR2" s="114" t="s">
        <v>54</v>
      </c>
      <c r="AS2" s="116" t="s">
        <v>55</v>
      </c>
      <c r="AT2" s="114" t="s">
        <v>22</v>
      </c>
      <c r="AU2" s="114" t="s">
        <v>387</v>
      </c>
      <c r="AV2" s="114" t="s">
        <v>59</v>
      </c>
      <c r="AW2" s="114" t="s">
        <v>60</v>
      </c>
      <c r="AX2" s="114" t="s">
        <v>57</v>
      </c>
      <c r="AY2" s="114" t="s">
        <v>62</v>
      </c>
      <c r="AZ2" s="114" t="s">
        <v>63</v>
      </c>
      <c r="BA2" s="114" t="s">
        <v>65</v>
      </c>
      <c r="BB2" s="114" t="s">
        <v>22</v>
      </c>
      <c r="BC2" s="114" t="s">
        <v>387</v>
      </c>
      <c r="BD2" s="114" t="s">
        <v>67</v>
      </c>
      <c r="BE2" s="114" t="s">
        <v>68</v>
      </c>
      <c r="BF2" s="114" t="s">
        <v>70</v>
      </c>
      <c r="BG2" s="114" t="s">
        <v>411</v>
      </c>
      <c r="BH2" s="114" t="s">
        <v>411</v>
      </c>
      <c r="BI2" s="114" t="s">
        <v>73</v>
      </c>
      <c r="BJ2" s="114" t="s">
        <v>75</v>
      </c>
      <c r="BK2" s="114" t="s">
        <v>75</v>
      </c>
      <c r="BL2" s="114" t="s">
        <v>77</v>
      </c>
      <c r="BM2" s="114" t="s">
        <v>78</v>
      </c>
      <c r="BN2" s="114" t="s">
        <v>28</v>
      </c>
      <c r="BO2" s="114" t="s">
        <v>19</v>
      </c>
      <c r="BP2" s="114" t="s">
        <v>411</v>
      </c>
      <c r="BQ2" s="114" t="s">
        <v>393</v>
      </c>
      <c r="BR2" s="114" t="s">
        <v>411</v>
      </c>
      <c r="BS2" s="114" t="s">
        <v>411</v>
      </c>
      <c r="BT2" s="114" t="s">
        <v>397</v>
      </c>
      <c r="BU2" s="114" t="s">
        <v>398</v>
      </c>
      <c r="BV2" s="114" t="s">
        <v>411</v>
      </c>
      <c r="BW2" s="116" t="s">
        <v>78</v>
      </c>
      <c r="BX2" s="114" t="s">
        <v>83</v>
      </c>
      <c r="BY2" s="114" t="s">
        <v>22</v>
      </c>
      <c r="BZ2" s="114" t="s">
        <v>411</v>
      </c>
      <c r="CA2" s="114" t="s">
        <v>21</v>
      </c>
      <c r="CB2" s="114" t="s">
        <v>402</v>
      </c>
      <c r="CC2" s="114" t="s">
        <v>404</v>
      </c>
      <c r="CD2" s="114" t="s">
        <v>405</v>
      </c>
      <c r="CE2" s="114" t="s">
        <v>406</v>
      </c>
      <c r="CF2" s="114" t="s">
        <v>408</v>
      </c>
      <c r="CG2" s="114" t="s">
        <v>409</v>
      </c>
      <c r="CH2" s="114" t="s">
        <v>410</v>
      </c>
      <c r="CI2" s="114"/>
      <c r="CJ2" s="114"/>
      <c r="CK2" s="109"/>
      <c r="CL2" s="109"/>
      <c r="CM2" s="109"/>
      <c r="CN2" s="109"/>
      <c r="CO2" s="109"/>
      <c r="CP2" s="109"/>
    </row>
    <row r="3" spans="1:94" s="113" customFormat="1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8" t="s">
        <v>99</v>
      </c>
      <c r="V3" s="108" t="s">
        <v>95</v>
      </c>
      <c r="W3" s="108" t="s">
        <v>96</v>
      </c>
      <c r="X3" s="108" t="s">
        <v>97</v>
      </c>
      <c r="Y3" s="108" t="s">
        <v>98</v>
      </c>
      <c r="Z3" s="108" t="s">
        <v>382</v>
      </c>
      <c r="AA3" s="108" t="s">
        <v>99</v>
      </c>
      <c r="AB3" s="108" t="s">
        <v>95</v>
      </c>
      <c r="AC3" s="108" t="s">
        <v>96</v>
      </c>
      <c r="AD3" s="108" t="s">
        <v>97</v>
      </c>
      <c r="AE3" s="108" t="s">
        <v>98</v>
      </c>
      <c r="AF3" s="108" t="s">
        <v>382</v>
      </c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</row>
    <row r="4" spans="1:94" x14ac:dyDescent="0.25">
      <c r="A4" t="e">
        <f>'Bestelling Samenaankoop 2020'!#REF!</f>
        <v>#REF!</v>
      </c>
      <c r="B4">
        <f>'Bestelling Samenaankoop 2020'!C11</f>
        <v>0</v>
      </c>
      <c r="C4">
        <f>'Bestelling Samenaankoop 2020'!C13</f>
        <v>0</v>
      </c>
      <c r="D4">
        <f>'Bestelling Samenaankoop 2020'!C14</f>
        <v>0</v>
      </c>
      <c r="E4" s="117">
        <f>'Bestelling Samenaankoop 2020'!C15</f>
        <v>0</v>
      </c>
      <c r="F4">
        <f>'Bestelling Samenaankoop 2020'!$E21</f>
        <v>0</v>
      </c>
      <c r="G4">
        <f>'Bestelling Samenaankoop 2020'!$E22</f>
        <v>0</v>
      </c>
      <c r="H4">
        <f>'Bestelling Samenaankoop 2020'!$E23</f>
        <v>0</v>
      </c>
      <c r="I4">
        <f>'Bestelling Samenaankoop 2020'!$E24</f>
        <v>0</v>
      </c>
      <c r="J4">
        <f>'Bestelling Samenaankoop 2020'!$E25</f>
        <v>0</v>
      </c>
      <c r="K4">
        <f>'Bestelling Samenaankoop 2020'!$E26</f>
        <v>0</v>
      </c>
      <c r="L4">
        <f>'Bestelling Samenaankoop 2020'!$E27</f>
        <v>0</v>
      </c>
      <c r="M4">
        <f>'Bestelling Samenaankoop 2020'!$E28</f>
        <v>0</v>
      </c>
      <c r="N4">
        <f>'Bestelling Samenaankoop 2020'!$E29</f>
        <v>0</v>
      </c>
      <c r="O4">
        <f>'Bestelling Samenaankoop 2020'!$E30</f>
        <v>0</v>
      </c>
      <c r="P4">
        <f>'Bestelling Samenaankoop 2020'!$E31</f>
        <v>0</v>
      </c>
      <c r="Q4">
        <f>'Bestelling Samenaankoop 2020'!$E32</f>
        <v>0</v>
      </c>
      <c r="R4">
        <f>'Bestelling Samenaankoop 2020'!$E33</f>
        <v>0</v>
      </c>
      <c r="S4">
        <f>'Bestelling Samenaankoop 2020'!$E34</f>
        <v>0</v>
      </c>
      <c r="T4">
        <f>'Bestelling Samenaankoop 2020'!$E35</f>
        <v>0</v>
      </c>
      <c r="U4">
        <f>'Bestelling Samenaankoop 2020'!$M60</f>
        <v>0</v>
      </c>
      <c r="V4">
        <f>'Bestelling Samenaankoop 2020'!$M61</f>
        <v>0</v>
      </c>
      <c r="W4">
        <f>'Bestelling Samenaankoop 2020'!$M62</f>
        <v>0</v>
      </c>
      <c r="X4">
        <f>'Bestelling Samenaankoop 2020'!$M63</f>
        <v>0</v>
      </c>
      <c r="Y4">
        <f>'Bestelling Samenaankoop 2020'!$M64</f>
        <v>0</v>
      </c>
      <c r="Z4">
        <f>'Bestelling Samenaankoop 2020'!$M65</f>
        <v>0</v>
      </c>
      <c r="AA4">
        <f>'Bestelling Samenaankoop 2020'!$N60</f>
        <v>0</v>
      </c>
      <c r="AB4">
        <f>'Bestelling Samenaankoop 2020'!$N61</f>
        <v>0</v>
      </c>
      <c r="AC4">
        <f>'Bestelling Samenaankoop 2020'!$N62</f>
        <v>0</v>
      </c>
      <c r="AD4">
        <f>'Bestelling Samenaankoop 2020'!$N63</f>
        <v>0</v>
      </c>
      <c r="AE4">
        <f>'Bestelling Samenaankoop 2020'!$N64</f>
        <v>0</v>
      </c>
      <c r="AF4">
        <f>'Bestelling Samenaankoop 2020'!$N65</f>
        <v>0</v>
      </c>
      <c r="AG4">
        <f>'Bestelling Samenaankoop 2020'!$E39</f>
        <v>0</v>
      </c>
      <c r="AH4">
        <f>'Bestelling Samenaankoop 2020'!$E40</f>
        <v>0</v>
      </c>
      <c r="AI4">
        <f>'Bestelling Samenaankoop 2020'!$E41</f>
        <v>0</v>
      </c>
      <c r="AJ4">
        <f>'Bestelling Samenaankoop 2020'!$E42</f>
        <v>0</v>
      </c>
      <c r="AK4">
        <f>'Bestelling Samenaankoop 2020'!$E43</f>
        <v>0</v>
      </c>
      <c r="AL4">
        <f>'Bestelling Samenaankoop 2020'!$E44</f>
        <v>0</v>
      </c>
      <c r="AM4">
        <f>'Bestelling Samenaankoop 2020'!$E45</f>
        <v>0</v>
      </c>
      <c r="AN4">
        <f>'Bestelling Samenaankoop 2020'!$E46</f>
        <v>0</v>
      </c>
      <c r="AO4">
        <f>'Bestelling Samenaankoop 2020'!$E47</f>
        <v>0</v>
      </c>
      <c r="AP4">
        <f>'Bestelling Samenaankoop 2020'!$E48</f>
        <v>0</v>
      </c>
      <c r="AQ4">
        <f>'Bestelling Samenaankoop 2020'!$E49</f>
        <v>0</v>
      </c>
      <c r="AR4">
        <f>'Bestelling Samenaankoop 2020'!$E50</f>
        <v>0</v>
      </c>
      <c r="AS4">
        <f>'Bestelling Samenaankoop 2020'!$E51</f>
        <v>0</v>
      </c>
      <c r="AT4">
        <f>'Bestelling Samenaankoop 2020'!$E52</f>
        <v>0</v>
      </c>
      <c r="AU4">
        <f>'Bestelling Samenaankoop 2020'!$E53</f>
        <v>0</v>
      </c>
      <c r="AV4">
        <f>'Bestelling Samenaankoop 2020'!$E54</f>
        <v>0</v>
      </c>
      <c r="AW4">
        <f>'Bestelling Samenaankoop 2020'!$E55</f>
        <v>0</v>
      </c>
      <c r="AX4">
        <f>'Bestelling Samenaankoop 2020'!$L21</f>
        <v>0</v>
      </c>
      <c r="AY4">
        <f>'Bestelling Samenaankoop 2020'!$L22</f>
        <v>0</v>
      </c>
      <c r="AZ4">
        <f>'Bestelling Samenaankoop 2020'!$L23</f>
        <v>0</v>
      </c>
      <c r="BA4">
        <f>'Bestelling Samenaankoop 2020'!$L24</f>
        <v>0</v>
      </c>
      <c r="BB4">
        <f>'Bestelling Samenaankoop 2020'!$L25</f>
        <v>0</v>
      </c>
      <c r="BC4">
        <f>'Bestelling Samenaankoop 2020'!$L26</f>
        <v>0</v>
      </c>
      <c r="BD4">
        <f>'Bestelling Samenaankoop 2020'!$L27</f>
        <v>0</v>
      </c>
      <c r="BE4">
        <f>'Bestelling Samenaankoop 2020'!$L28</f>
        <v>0</v>
      </c>
      <c r="BF4">
        <f>'Bestelling Samenaankoop 2020'!$L29</f>
        <v>0</v>
      </c>
      <c r="BG4">
        <f>'Bestelling Samenaankoop 2020'!$L30</f>
        <v>0</v>
      </c>
      <c r="BH4">
        <f>'Bestelling Samenaankoop 2020'!$L31</f>
        <v>0</v>
      </c>
      <c r="BI4">
        <f>'Bestelling Samenaankoop 2020'!$L32</f>
        <v>0</v>
      </c>
      <c r="BJ4">
        <f>'Bestelling Samenaankoop 2020'!$L33</f>
        <v>0</v>
      </c>
      <c r="BK4">
        <f>'Bestelling Samenaankoop 2020'!$L34</f>
        <v>0</v>
      </c>
      <c r="BL4">
        <f>'Bestelling Samenaankoop 2020'!$L35</f>
        <v>0</v>
      </c>
      <c r="BM4">
        <f>'Bestelling Samenaankoop 2020'!$L36</f>
        <v>0</v>
      </c>
      <c r="BN4">
        <f>'Bestelling Samenaankoop 2020'!$L37</f>
        <v>0</v>
      </c>
      <c r="BO4">
        <f>'Bestelling Samenaankoop 2020'!$L38</f>
        <v>0</v>
      </c>
      <c r="BP4">
        <f>'Bestelling Samenaankoop 2020'!$L39</f>
        <v>0</v>
      </c>
      <c r="BQ4">
        <f>'Bestelling Samenaankoop 2020'!$L40</f>
        <v>0</v>
      </c>
      <c r="BR4">
        <f>'Bestelling Samenaankoop 2020'!$L41</f>
        <v>0</v>
      </c>
      <c r="BS4">
        <f>'Bestelling Samenaankoop 2020'!$L42</f>
        <v>0</v>
      </c>
      <c r="BT4">
        <f>'Bestelling Samenaankoop 2020'!$L43</f>
        <v>0</v>
      </c>
      <c r="BU4">
        <f>'Bestelling Samenaankoop 2020'!$L44</f>
        <v>0</v>
      </c>
      <c r="BV4">
        <f>'Bestelling Samenaankoop 2020'!$L45</f>
        <v>0</v>
      </c>
      <c r="BW4">
        <f>'Bestelling Samenaankoop 2020'!$L46</f>
        <v>0</v>
      </c>
      <c r="BX4">
        <f>'Bestelling Samenaankoop 2020'!$L47</f>
        <v>0</v>
      </c>
      <c r="BY4">
        <f>'Bestelling Samenaankoop 2020'!$L48</f>
        <v>0</v>
      </c>
      <c r="BZ4">
        <f>'Bestelling Samenaankoop 2020'!$L49</f>
        <v>0</v>
      </c>
      <c r="CA4">
        <f>'Bestelling Samenaankoop 2020'!$L50</f>
        <v>0</v>
      </c>
      <c r="CB4">
        <f>'Bestelling Samenaankoop 2020'!$L51</f>
        <v>0</v>
      </c>
      <c r="CC4">
        <f>'Bestelling Samenaankoop 2020'!$L52</f>
        <v>0</v>
      </c>
      <c r="CD4">
        <f>'Bestelling Samenaankoop 2020'!$L53</f>
        <v>0</v>
      </c>
      <c r="CE4">
        <f>'Bestelling Samenaankoop 2020'!$L54</f>
        <v>0</v>
      </c>
      <c r="CF4">
        <f>'Bestelling Samenaankoop 2020'!$L55</f>
        <v>0</v>
      </c>
      <c r="CG4">
        <f>'Bestelling Samenaankoop 2020'!$L56</f>
        <v>0</v>
      </c>
      <c r="CH4">
        <f>'Bestelling Samenaankoop 2020'!$L57</f>
        <v>0</v>
      </c>
      <c r="CI4">
        <f>'Bestelling Samenaankoop 2020'!G60</f>
        <v>0</v>
      </c>
      <c r="CJ4">
        <f>'Bestelling Samenaankoop 2020'!G65</f>
        <v>17.5</v>
      </c>
      <c r="CK4">
        <f>'Bestelling Samenaankoop 2020'!E74</f>
        <v>0</v>
      </c>
      <c r="CL4">
        <f>'Bestelling Samenaankoop 2020'!E75</f>
        <v>0</v>
      </c>
      <c r="CM4" t="e">
        <f>'Bestelling Samenaankoop 2020'!#REF!</f>
        <v>#REF!</v>
      </c>
      <c r="CN4" t="e">
        <f>'Bestelling Samenaankoop 2020'!#REF!</f>
        <v>#REF!</v>
      </c>
      <c r="CO4">
        <f>'Bestelling Samenaankoop 2020'!E78</f>
        <v>0</v>
      </c>
      <c r="CP4">
        <f>'Bestelling Samenaankoop 2020'!E79</f>
        <v>0</v>
      </c>
    </row>
  </sheetData>
  <mergeCells count="16">
    <mergeCell ref="AT1:AU1"/>
    <mergeCell ref="F1:H1"/>
    <mergeCell ref="J1:K1"/>
    <mergeCell ref="P1:R1"/>
    <mergeCell ref="U2:Z2"/>
    <mergeCell ref="AB2:AF2"/>
    <mergeCell ref="U1:AF1"/>
    <mergeCell ref="AP1:AQ1"/>
    <mergeCell ref="AR1:AS1"/>
    <mergeCell ref="CF1:CH1"/>
    <mergeCell ref="AV1:AW1"/>
    <mergeCell ref="AX1:AY1"/>
    <mergeCell ref="BA1:BC1"/>
    <mergeCell ref="BK1:BL1"/>
    <mergeCell ref="BN1:BO1"/>
    <mergeCell ref="CC1:C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Bestelling Samenaankoop 2020</vt:lpstr>
      <vt:lpstr>Groepen</vt:lpstr>
      <vt:lpstr>Bestelling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Jarno</dc:creator>
  <cp:lastModifiedBy>Jarno Vrancken</cp:lastModifiedBy>
  <dcterms:created xsi:type="dcterms:W3CDTF">2013-02-05T10:24:12Z</dcterms:created>
  <dcterms:modified xsi:type="dcterms:W3CDTF">2019-11-15T10:45:37Z</dcterms:modified>
</cp:coreProperties>
</file>